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'Arkusz1'!$A$1:$E$349</definedName>
  </definedNames>
  <calcPr fullCalcOnLoad="1"/>
</workbook>
</file>

<file path=xl/sharedStrings.xml><?xml version="1.0" encoding="utf-8"?>
<sst xmlns="http://schemas.openxmlformats.org/spreadsheetml/2006/main" count="413" uniqueCount="282">
  <si>
    <t>Klasyfikacja</t>
  </si>
  <si>
    <t>budżetowa</t>
  </si>
  <si>
    <t>Treść</t>
  </si>
  <si>
    <t>Zmiana</t>
  </si>
  <si>
    <t>Plan</t>
  </si>
  <si>
    <t>po zmianie</t>
  </si>
  <si>
    <t>przed zmianą</t>
  </si>
  <si>
    <t>Zmiany w planie dochodów dokonuje się w następujących podziałkach kalsyfikacji budżetowej:</t>
  </si>
  <si>
    <t>Razem dochody:</t>
  </si>
  <si>
    <t>Zmiany w planie wydatków budżetu dokonuje się w następujących podziałkach klasyfikacji budżetowej:</t>
  </si>
  <si>
    <t>Zakup usług pozostałych</t>
  </si>
  <si>
    <t>Zakup materiałów i wyposażenia</t>
  </si>
  <si>
    <t>Razem wydatki:</t>
  </si>
  <si>
    <t>Dochody budżetu</t>
  </si>
  <si>
    <t>ubiegłych</t>
  </si>
  <si>
    <t>Wydatki budżetu</t>
  </si>
  <si>
    <t>Zakup materiałów papierniczych do sprzętu</t>
  </si>
  <si>
    <t>drukarskiego i urządzeń kserograficznych</t>
  </si>
  <si>
    <t>programów i licencji</t>
  </si>
  <si>
    <t>Zakup akcesoriów komputerowych, w tym</t>
  </si>
  <si>
    <t>Zakup usług remontowych</t>
  </si>
  <si>
    <t>z WFOŚiGW w Poznaniu</t>
  </si>
  <si>
    <t>Pozostała działalność</t>
  </si>
  <si>
    <t>852.85212.4210</t>
  </si>
  <si>
    <t>852.85212.4300</t>
  </si>
  <si>
    <t>852.85212.4750</t>
  </si>
  <si>
    <t>852.85212</t>
  </si>
  <si>
    <t>oraz składki na ubezpieczenia emerytalne</t>
  </si>
  <si>
    <t>i rentowe z ubezpieczenia społecznego</t>
  </si>
  <si>
    <t>900.90001</t>
  </si>
  <si>
    <t>Gospodarka ściekowa i ochrona wód</t>
  </si>
  <si>
    <t>854.85415</t>
  </si>
  <si>
    <t>750.75023</t>
  </si>
  <si>
    <t>Urzędy gmin</t>
  </si>
  <si>
    <t>Pomoc materialna dla uczniów</t>
  </si>
  <si>
    <t>Świadczenia społeczne</t>
  </si>
  <si>
    <t>Podatek od towarów i usług (VAT)</t>
  </si>
  <si>
    <t>Podróże służbowe krajowe</t>
  </si>
  <si>
    <t>Wynagrodzenia bezosobowe</t>
  </si>
  <si>
    <t>Zakup energii</t>
  </si>
  <si>
    <t>754.75414</t>
  </si>
  <si>
    <t>Obrona cywilna</t>
  </si>
  <si>
    <t>Dodatkowe wynagrodzenie roczne</t>
  </si>
  <si>
    <t>852.85212.4700</t>
  </si>
  <si>
    <t>900.90001.4260</t>
  </si>
  <si>
    <t>Utrzymanie zieleni w miastach i gminach</t>
  </si>
  <si>
    <t>900.90015.4260</t>
  </si>
  <si>
    <t>926.92605</t>
  </si>
  <si>
    <t>Zadania w zakresie kultury fizycznej i sportu</t>
  </si>
  <si>
    <t xml:space="preserve">   z dnia 28 sierpnia 2008r.</t>
  </si>
  <si>
    <t xml:space="preserve">       Zmian w budżecie Gminy dokanano między innymi na podstawie pisma Wojewody Wielkopolskiego</t>
  </si>
  <si>
    <t>Nr FB.I-3.3011-335/08 z dnia 11 sierpnia 2008r., pisma Ministra Finansów Nr ST5/4822/8g/BKU/08.</t>
  </si>
  <si>
    <t>z dnia 9 lipca 2008r., pisma Dyrektora Gminnego Zespołu Ekonomiczno Administracyjnego Szkół,</t>
  </si>
  <si>
    <t>pisma Kierownika Ośrodka Pomocy Społecznej oraz podpisanej umowy z Powiatowym Urzędem Pracy</t>
  </si>
  <si>
    <t>w Środzie Wlkp. Nr 14/Rp/2008 z dnia 25.07.2008r. w sprawie organizacji i finansowania programu</t>
  </si>
  <si>
    <t>"Aktywizacja zawodowa bezrobotnych z powiatu średzkiego" i porozumienia Nr 1/15/2008 z dnia</t>
  </si>
  <si>
    <t>z zakresu "Opieki nad dzieckiem i rodziną".</t>
  </si>
  <si>
    <t>5 sierpnia 2008r. podpisanego z Ministerstwem Pracy i Polityki Społecznej w sprawie realizacji programu</t>
  </si>
  <si>
    <t>758.75801.2920</t>
  </si>
  <si>
    <t>ogólnej ze środków rezerwy części oświatowej</t>
  </si>
  <si>
    <t>subwencji na przeprowadzenie remontu</t>
  </si>
  <si>
    <t>Dotacja celowa otrzymana z budżetu państwa</t>
  </si>
  <si>
    <t>na zadania bieżące realizowane przez gminę</t>
  </si>
  <si>
    <t xml:space="preserve">na podstawie porozumień z organami </t>
  </si>
  <si>
    <t>administracji rządowej ( na realizację programu</t>
  </si>
  <si>
    <t>"Opieka nad dzieckiem i rodziną")</t>
  </si>
  <si>
    <t>852.85212.2010</t>
  </si>
  <si>
    <t>Zwiększenie dotacji celowej otrzymanej</t>
  </si>
  <si>
    <t xml:space="preserve">z budżetu państwa na realizcję zadań </t>
  </si>
  <si>
    <t>zleconych gminie ustawami</t>
  </si>
  <si>
    <t>852.85212.6310</t>
  </si>
  <si>
    <t>Dotacje celowe otrzymane z budżetu państwa</t>
  </si>
  <si>
    <t>na inwestycje i zakupy inwestycyjne z zakresu</t>
  </si>
  <si>
    <t xml:space="preserve">administracji rządowej oraz innych zadań </t>
  </si>
  <si>
    <t>zleconych gminom ustawami</t>
  </si>
  <si>
    <t>wdrożenia w okresie lipiec-wrzesień ustawy</t>
  </si>
  <si>
    <t>z dnia 7 września 2007r. o pomocy osobom</t>
  </si>
  <si>
    <t>uprawnionym do alimentów)</t>
  </si>
  <si>
    <t>852.85295.0970</t>
  </si>
  <si>
    <t>Wpływy z różnych dochodów</t>
  </si>
  <si>
    <t>(zwiększenie dotyczy prac społecznie</t>
  </si>
  <si>
    <t>użytecznych finansowanych z Powiatowego</t>
  </si>
  <si>
    <t>Urzędu Pracy w Środzie Wlkp. w związku</t>
  </si>
  <si>
    <t>(zwiększenie powyższych dotacji dotyczy</t>
  </si>
  <si>
    <t>801.80110.4270</t>
  </si>
  <si>
    <t>przy Zespole Szkół w Nowym Mieście n/Wartą)</t>
  </si>
  <si>
    <t>(zwiększenia dotyczą realizacji programu</t>
  </si>
  <si>
    <t>852.85212.4410</t>
  </si>
  <si>
    <t>Szkolenia pracowników niebędących członkami</t>
  </si>
  <si>
    <t>korpusu służby cywilnej</t>
  </si>
  <si>
    <t>852.85212.4740</t>
  </si>
  <si>
    <t>852.85212.6060</t>
  </si>
  <si>
    <t>Wydatki na zakupy inwestycyjne jednostek</t>
  </si>
  <si>
    <t>budżetowych</t>
  </si>
  <si>
    <t>Świadczenia rodzinne, zaliczka alimentacyjna</t>
  </si>
  <si>
    <t>bezrobotego zatrudnionego do prac społecznie</t>
  </si>
  <si>
    <t>użytecznych o 0,20 zł - w tym kwota refundow.</t>
  </si>
  <si>
    <t>z PUP 0,12 zł ze środków UG 0,08 zł)</t>
  </si>
  <si>
    <t>010.01010.4530</t>
  </si>
  <si>
    <t>(zmniejszenie dotyczy podatku VAT od</t>
  </si>
  <si>
    <t>zadań inwestycyjnych związanych z budową</t>
  </si>
  <si>
    <t>kanalizacji sanitarnej:</t>
  </si>
  <si>
    <t>związku z wyliczeniem pod.VAT z 7% na 22%)</t>
  </si>
  <si>
    <t>010.01010.6050</t>
  </si>
  <si>
    <t>Wydatki inwestycyjne jednostek budżetowych</t>
  </si>
  <si>
    <t>(zmniejszenie dotyczy rezygnacji z budowy</t>
  </si>
  <si>
    <t>kanalizacji sanitarnej w Komorzy 2 110 844,00</t>
  </si>
  <si>
    <t>oraz zmniejszenie planowanego wydatku na</t>
  </si>
  <si>
    <t>budowę kanalizacji sanitarnej w Kolniczkach</t>
  </si>
  <si>
    <t>przetargiem nieograniczonym)</t>
  </si>
  <si>
    <t>400.40002.6060</t>
  </si>
  <si>
    <t>(zwiększenie dotyczy zakupu pompy na</t>
  </si>
  <si>
    <t>potrzeby hydrofornii w Nowym Mieście n/Wartą)</t>
  </si>
  <si>
    <t>600.60016.6050</t>
  </si>
  <si>
    <t>(zwiększenie dotyczy inwestycji związanych</t>
  </si>
  <si>
    <t>z budową dróg dojazdowych do gruntów rolnych</t>
  </si>
  <si>
    <t>w Chociczy 100 000,00 zł)</t>
  </si>
  <si>
    <t>757.75702.8070</t>
  </si>
  <si>
    <t>Odsetki i dyskonto od skarbowych papierów</t>
  </si>
  <si>
    <t>wartościowych, kredytów i pożyczek oraz</t>
  </si>
  <si>
    <t>innych instrumentów finansowych, związanych</t>
  </si>
  <si>
    <t>z obsługą długu krajowego</t>
  </si>
  <si>
    <t>801.80195.4440</t>
  </si>
  <si>
    <t xml:space="preserve">Odpisy na zakładowy fundusz świadczeń </t>
  </si>
  <si>
    <t>socjalny</t>
  </si>
  <si>
    <t>świadczeń socjalny emerytowanych nauczycieli)</t>
  </si>
  <si>
    <t>(zwiększenie dotyczy odpisu na zakładowy fund.</t>
  </si>
  <si>
    <t>852.85212.4270</t>
  </si>
  <si>
    <t>900.90002.4210</t>
  </si>
  <si>
    <t>(zwiększenie dotyczy zakupu energii elektryczn.</t>
  </si>
  <si>
    <t>(zwiększenie dotyczy wysypiska śmieci)</t>
  </si>
  <si>
    <t>(PUP)</t>
  </si>
  <si>
    <t>900.90004.0970</t>
  </si>
  <si>
    <t>(zwiększenie dotyczy środków z Powiatowego</t>
  </si>
  <si>
    <t>Urzędu Pracy w Środzie Wlkp. z tyt.zatrudn.</t>
  </si>
  <si>
    <t>5-ciu bezrobotnych na okres od 01.08.2008r.</t>
  </si>
  <si>
    <t xml:space="preserve">do 31.12.2008r. W ramach programu </t>
  </si>
  <si>
    <t xml:space="preserve">"Aktywizacja zawodowa bezrobotnych </t>
  </si>
  <si>
    <t>z powiatu średzkiego" - umowa nr 14/Rp/2008</t>
  </si>
  <si>
    <t>z dnia 25.07.2008r.)</t>
  </si>
  <si>
    <r>
      <t xml:space="preserve">     Dochody budżetu Gminy Nowe Miasto nad Wartą zostają zwiększone o kwotę </t>
    </r>
    <r>
      <rPr>
        <b/>
        <sz val="10"/>
        <rFont val="Arial"/>
        <family val="2"/>
      </rPr>
      <t>115 723,00 zł.</t>
    </r>
  </si>
  <si>
    <t>900.90004.4010</t>
  </si>
  <si>
    <t>Wynagrodzenia osobowe pracowników</t>
  </si>
  <si>
    <t>900.90004.4110</t>
  </si>
  <si>
    <t>Składki na ubezpieczenia społeczne</t>
  </si>
  <si>
    <t>900.90004.4440</t>
  </si>
  <si>
    <t>Odpisy na zakładowy fundusz świadczeń</t>
  </si>
  <si>
    <t>socjalnych</t>
  </si>
  <si>
    <t>900.9004</t>
  </si>
  <si>
    <t>(zwiększenie wydatków dotyczy zatrudnienia</t>
  </si>
  <si>
    <t>z powiatu średzkiego" - umowa nr 14/Rp/2008)</t>
  </si>
  <si>
    <t>(razem zmniejszenie wydatków na budowę</t>
  </si>
  <si>
    <t>kanalizacji sanitarnej</t>
  </si>
  <si>
    <t>Zakup energii elektrycznej</t>
  </si>
  <si>
    <t xml:space="preserve">(zwiększenie dotyczy zakupu energii </t>
  </si>
  <si>
    <t>elektrycznej na oświetlenie ulic, placów i dróg)</t>
  </si>
  <si>
    <r>
      <t xml:space="preserve">        Dochody budżetu zostają zwiększone o kwotę </t>
    </r>
    <r>
      <rPr>
        <b/>
        <sz val="10"/>
        <rFont val="Arial"/>
        <family val="2"/>
      </rPr>
      <t xml:space="preserve">115 723,00 zł </t>
    </r>
    <r>
      <rPr>
        <sz val="10"/>
        <rFont val="Arial"/>
        <family val="2"/>
      </rPr>
      <t xml:space="preserve">natomiast  wydatki budżetu zostają </t>
    </r>
  </si>
  <si>
    <r>
      <t xml:space="preserve">       Skumulowana nadwyżka budżetowa na dzień 31 grudnia 2007r. wynosiła  </t>
    </r>
    <r>
      <rPr>
        <b/>
        <sz val="10"/>
        <rFont val="Arial"/>
        <family val="2"/>
      </rPr>
      <t>665 723,34 zł</t>
    </r>
    <r>
      <rPr>
        <sz val="10"/>
        <rFont val="Arial"/>
        <family val="2"/>
      </rPr>
      <t xml:space="preserve">. </t>
    </r>
  </si>
  <si>
    <t>700.70095.4210</t>
  </si>
  <si>
    <t>700.70095.4300</t>
  </si>
  <si>
    <t>700.70095.4600</t>
  </si>
  <si>
    <t>Kary i odszkodowania wypłacane na rzecz</t>
  </si>
  <si>
    <t>osób prawnych i innych jednostek organizacyjn.</t>
  </si>
  <si>
    <t>700.70095</t>
  </si>
  <si>
    <t>730.73007.4210</t>
  </si>
  <si>
    <t>730.73007.4300</t>
  </si>
  <si>
    <t>730.73007</t>
  </si>
  <si>
    <t xml:space="preserve">Współpraca naukowa i naukowo-techniczna </t>
  </si>
  <si>
    <t>z zagranicą</t>
  </si>
  <si>
    <t>801.80101.4040</t>
  </si>
  <si>
    <t>801.80101.4210</t>
  </si>
  <si>
    <t>801.80101.4240</t>
  </si>
  <si>
    <t xml:space="preserve">Zakup pomocy naukowych, dydaktycznych </t>
  </si>
  <si>
    <t>i książek</t>
  </si>
  <si>
    <t>801.80101.4300</t>
  </si>
  <si>
    <t>801.80101.4350</t>
  </si>
  <si>
    <t>Zakup usług dostępu do sieci Internet</t>
  </si>
  <si>
    <t>801.80101.4740</t>
  </si>
  <si>
    <t>801.80101</t>
  </si>
  <si>
    <t>Szkoły podstawowe</t>
  </si>
  <si>
    <t>801.80103.4240</t>
  </si>
  <si>
    <t>Zakup pomocy naukowych, dydaktycznych</t>
  </si>
  <si>
    <t>801.80103.4300</t>
  </si>
  <si>
    <t>801.80103</t>
  </si>
  <si>
    <t>801.80104.4240</t>
  </si>
  <si>
    <t>801.80104.4740</t>
  </si>
  <si>
    <t>801.80104</t>
  </si>
  <si>
    <t>Przedszkola</t>
  </si>
  <si>
    <t>801.80110.4010</t>
  </si>
  <si>
    <t>801.80110.4240</t>
  </si>
  <si>
    <t>801.80110.4300</t>
  </si>
  <si>
    <t>801.80110.4370</t>
  </si>
  <si>
    <t>Opłata z tyt.zakupu usług telekom.telef.stacjon.</t>
  </si>
  <si>
    <t>801.80110</t>
  </si>
  <si>
    <t>Gimnazja</t>
  </si>
  <si>
    <t>801.80114.4370</t>
  </si>
  <si>
    <t>801.80114.4410</t>
  </si>
  <si>
    <t>801.80114.4740</t>
  </si>
  <si>
    <t>801.80114.4750</t>
  </si>
  <si>
    <t>801.80114</t>
  </si>
  <si>
    <t>801.80148.4210</t>
  </si>
  <si>
    <t xml:space="preserve">801.80148 </t>
  </si>
  <si>
    <t>926.92605.4300</t>
  </si>
  <si>
    <t>926.92605.4410</t>
  </si>
  <si>
    <t>Razem przesunięcia w oświacie</t>
  </si>
  <si>
    <t>750.75023.4370</t>
  </si>
  <si>
    <t>Opłata z tyt.zakupu usług telek.telef.stacjon.</t>
  </si>
  <si>
    <t>750.75023.4740</t>
  </si>
  <si>
    <t>754.75414.4210</t>
  </si>
  <si>
    <t>754.75414.4700</t>
  </si>
  <si>
    <t>852.85203.4210</t>
  </si>
  <si>
    <t>Zkup materiałów i wyposażenia</t>
  </si>
  <si>
    <t>852.85203.4300</t>
  </si>
  <si>
    <t>852.85203</t>
  </si>
  <si>
    <t>Ośrodki wsparcia</t>
  </si>
  <si>
    <t>852.85212.3110</t>
  </si>
  <si>
    <t>852.85212.4110</t>
  </si>
  <si>
    <t>852.85214.3110</t>
  </si>
  <si>
    <t>852.85219.4210</t>
  </si>
  <si>
    <t>852.85219.4300</t>
  </si>
  <si>
    <t>852.85219.4360</t>
  </si>
  <si>
    <t>Opł.z tyt.zakupu usług telekom.telef.komórkowej</t>
  </si>
  <si>
    <t>852.85219.4370</t>
  </si>
  <si>
    <t>Opł.z tyt.zakupu usług telekom.telef.staconarn.</t>
  </si>
  <si>
    <t>Zasiłki i pomoc w naturze oraz składki na</t>
  </si>
  <si>
    <t>ubezpieczenia emerytalne i rentowe/</t>
  </si>
  <si>
    <t>852.85214/</t>
  </si>
  <si>
    <t>852.85219</t>
  </si>
  <si>
    <t>854.85415.4300</t>
  </si>
  <si>
    <t>854.85415.4740</t>
  </si>
  <si>
    <t>900.90001.4270</t>
  </si>
  <si>
    <t>900.90001.4300</t>
  </si>
  <si>
    <t>Zwiększenie części oświatowej subwencji</t>
  </si>
  <si>
    <t>bieżącego w placówce oświatowej</t>
  </si>
  <si>
    <t>z podniesieniem z dniem 1 czerwca 2008r.stawki</t>
  </si>
  <si>
    <t>powyższych prac o 0,12 zł- refundowanej przez</t>
  </si>
  <si>
    <t>godzinowej dla bezrobotnego skierowanego do</t>
  </si>
  <si>
    <t>(zwiększenie dotyczy remontu sali gimnastycznej</t>
  </si>
  <si>
    <t>(zwiększenia dotyczą wdrożenia w okresie</t>
  </si>
  <si>
    <t>lipiec-wrzesień ustawy o pomocy osobom</t>
  </si>
  <si>
    <t>852.85295.3110</t>
  </si>
  <si>
    <t>(zwiększenie dotyczy podniesiena z dniem</t>
  </si>
  <si>
    <t>1 czerwca 2008r. stawki godzinowej dla jednego</t>
  </si>
  <si>
    <t xml:space="preserve">do 31.12.2008r. w ramach programu </t>
  </si>
  <si>
    <t>z rezygnacją z realizacji powyższej inwestycji,</t>
  </si>
  <si>
    <t>droga Boguszyn-Chromiec-Kruczynek 272 947zł</t>
  </si>
  <si>
    <t>oraz budową chodnika przy ul.Śremskiej</t>
  </si>
  <si>
    <t>na potrzeby oczyszczalni ścieków)</t>
  </si>
  <si>
    <t>Przychody budżetu- nadwyżka budżetu z lat</t>
  </si>
  <si>
    <t xml:space="preserve">Przychody- pożyczka długoterminowa </t>
  </si>
  <si>
    <t>Przychody- kredyt długoterminowy</t>
  </si>
  <si>
    <t xml:space="preserve">        Ponadto dokonuje się przesunięć planu wydatków w następujących podziałkach klasyfikacji budżetowej:</t>
  </si>
  <si>
    <t>Oddziały przedszkolne w szkołach podstawowych</t>
  </si>
  <si>
    <t>Zespoły obsługi ekonom.-administr. szkół</t>
  </si>
  <si>
    <t>Stołówki szkolne</t>
  </si>
  <si>
    <t>Podróże słuzbowe krajowe</t>
  </si>
  <si>
    <t>Ośrodki pomocy społecznej</t>
  </si>
  <si>
    <t>o kwotę 1 292 486,00 zł w związku z przeprow.</t>
  </si>
  <si>
    <r>
      <t xml:space="preserve">        Wydatki budżetu Gminy Nowe Miasto nad Wartą zostają zmniejszone o kwotę </t>
    </r>
    <r>
      <rPr>
        <b/>
        <sz val="10"/>
        <rFont val="Arial"/>
        <family val="2"/>
      </rPr>
      <t xml:space="preserve"> 3 118 576,00 zł.</t>
    </r>
  </si>
  <si>
    <r>
      <t xml:space="preserve">zmniejszone o kwotę </t>
    </r>
    <r>
      <rPr>
        <b/>
        <sz val="10"/>
        <rFont val="Arial"/>
        <family val="2"/>
      </rPr>
      <t xml:space="preserve">3 118 576,00 zł. </t>
    </r>
    <r>
      <rPr>
        <sz val="10"/>
        <rFont val="Arial"/>
        <family val="2"/>
      </rPr>
      <t xml:space="preserve">Po powyższych zmianach dochody budżetu Gminy wyniosą </t>
    </r>
  </si>
  <si>
    <r>
      <t xml:space="preserve">22 799 374,00 zł </t>
    </r>
    <r>
      <rPr>
        <sz val="10"/>
        <rFont val="Arial"/>
        <family val="2"/>
      </rPr>
      <t xml:space="preserve">natomiast wydatki budżetu Gminy wyniosą </t>
    </r>
    <r>
      <rPr>
        <b/>
        <sz val="10"/>
        <rFont val="Arial"/>
        <family val="2"/>
      </rPr>
      <t>24 987 345,00 zł.</t>
    </r>
  </si>
  <si>
    <t>900.90002.4300</t>
  </si>
  <si>
    <t>900.90002</t>
  </si>
  <si>
    <t>Gospodarka odpadami</t>
  </si>
  <si>
    <t>921.92120.4810</t>
  </si>
  <si>
    <t>Rezerwy</t>
  </si>
  <si>
    <t>921.92120.2720</t>
  </si>
  <si>
    <t>Dotacje celowe z budżetu na finansowanie lub</t>
  </si>
  <si>
    <t>dofinansowanie prac remontowych i konserwat.</t>
  </si>
  <si>
    <t>obiektów zabytkowych przekazane jednostkom</t>
  </si>
  <si>
    <t>niezaliczanym do sektora finansów publicznych</t>
  </si>
  <si>
    <t>921.92120</t>
  </si>
  <si>
    <t>Ochrona zabytków i opieka nad zabytkami</t>
  </si>
  <si>
    <t xml:space="preserve">                Uzasadnienie do Uchwały Nr  XVIII/129/2008 Rady Gminy Nowe Miasto nad Wartą</t>
  </si>
  <si>
    <t>852.85295.2020</t>
  </si>
  <si>
    <t>852.85295.4170</t>
  </si>
  <si>
    <t>852.85295.4210</t>
  </si>
  <si>
    <t>852.85295.4270</t>
  </si>
  <si>
    <t>852.85295.4300</t>
  </si>
  <si>
    <t>852.85295</t>
  </si>
  <si>
    <t>w Komorzy - zmniejsz. 151 499,00 zł w związku</t>
  </si>
  <si>
    <t>w Kolniczkach - zwiększenie o 41 715,00 zł 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</si>
</sst>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5" xfId="0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3" xfId="0" applyFill="1" applyBorder="1" applyAlignment="1">
      <alignment/>
    </xf>
    <xf numFmtId="4" fontId="0" fillId="2" borderId="11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17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2" borderId="18" xfId="0" applyFill="1" applyBorder="1" applyAlignment="1">
      <alignment/>
    </xf>
    <xf numFmtId="4" fontId="0" fillId="2" borderId="19" xfId="0" applyNumberForma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view="pageBreakPreview" zoomScaleSheetLayoutView="100" workbookViewId="0" topLeftCell="A1">
      <selection activeCell="B130" sqref="B130"/>
    </sheetView>
  </sheetViews>
  <sheetFormatPr defaultColWidth="9.140625" defaultRowHeight="12.75"/>
  <cols>
    <col min="1" max="1" width="13.8515625" style="0" customWidth="1"/>
    <col min="2" max="2" width="40.421875" style="0" customWidth="1"/>
    <col min="3" max="3" width="13.140625" style="0" customWidth="1"/>
    <col min="4" max="4" width="12.140625" style="0" customWidth="1"/>
    <col min="5" max="5" width="12.421875" style="0" customWidth="1"/>
  </cols>
  <sheetData>
    <row r="1" spans="1:9" ht="12.75">
      <c r="A1" s="1" t="s">
        <v>273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 t="s">
        <v>49</v>
      </c>
      <c r="C2" s="1"/>
      <c r="D2" s="1"/>
      <c r="E2" s="1"/>
      <c r="F2" s="1"/>
      <c r="G2" s="1"/>
      <c r="H2" s="1"/>
      <c r="I2" s="1"/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57</v>
      </c>
    </row>
    <row r="11" ht="12.75">
      <c r="A11" t="s">
        <v>56</v>
      </c>
    </row>
    <row r="13" ht="12.75">
      <c r="A13" t="s">
        <v>140</v>
      </c>
    </row>
    <row r="14" ht="12.75">
      <c r="A14" t="s">
        <v>7</v>
      </c>
    </row>
    <row r="15" spans="1:5" ht="13.5" thickBot="1">
      <c r="A15" s="1"/>
      <c r="B15" s="1"/>
      <c r="C15" s="1"/>
      <c r="D15" s="1"/>
      <c r="E15" s="1"/>
    </row>
    <row r="16" spans="1:5" ht="12.75">
      <c r="A16" s="2" t="s">
        <v>0</v>
      </c>
      <c r="B16" s="2"/>
      <c r="C16" s="14" t="s">
        <v>4</v>
      </c>
      <c r="D16" s="3"/>
      <c r="E16" s="3" t="s">
        <v>4</v>
      </c>
    </row>
    <row r="17" spans="1:5" ht="13.5" thickBot="1">
      <c r="A17" s="4" t="s">
        <v>1</v>
      </c>
      <c r="B17" s="4" t="s">
        <v>2</v>
      </c>
      <c r="C17" s="15" t="s">
        <v>6</v>
      </c>
      <c r="D17" s="5" t="s">
        <v>3</v>
      </c>
      <c r="E17" s="5" t="s">
        <v>5</v>
      </c>
    </row>
    <row r="18" spans="1:5" ht="12.75">
      <c r="A18" s="9"/>
      <c r="B18" s="9"/>
      <c r="C18" s="16"/>
      <c r="D18" s="11"/>
      <c r="E18" s="11"/>
    </row>
    <row r="19" spans="1:5" ht="12.75">
      <c r="A19" s="9" t="s">
        <v>58</v>
      </c>
      <c r="B19" s="9" t="s">
        <v>232</v>
      </c>
      <c r="C19" s="17">
        <v>6471815</v>
      </c>
      <c r="D19" s="13">
        <v>10000</v>
      </c>
      <c r="E19" s="13">
        <f>SUM(C19+D19)</f>
        <v>6481815</v>
      </c>
    </row>
    <row r="20" spans="1:5" ht="12.75">
      <c r="A20" s="9"/>
      <c r="B20" s="9" t="s">
        <v>59</v>
      </c>
      <c r="C20" s="16"/>
      <c r="D20" s="11"/>
      <c r="E20" s="11"/>
    </row>
    <row r="21" spans="1:5" ht="12.75">
      <c r="A21" s="9"/>
      <c r="B21" s="9" t="s">
        <v>60</v>
      </c>
      <c r="C21" s="16"/>
      <c r="D21" s="11"/>
      <c r="E21" s="11"/>
    </row>
    <row r="22" spans="1:5" ht="12.75">
      <c r="A22" s="9"/>
      <c r="B22" s="9" t="s">
        <v>233</v>
      </c>
      <c r="C22" s="16"/>
      <c r="D22" s="11"/>
      <c r="E22" s="11"/>
    </row>
    <row r="23" spans="1:5" ht="12.75">
      <c r="A23" s="9"/>
      <c r="B23" s="9"/>
      <c r="C23" s="16"/>
      <c r="D23" s="11"/>
      <c r="E23" s="11"/>
    </row>
    <row r="24" spans="1:5" ht="12.75">
      <c r="A24" s="9" t="s">
        <v>274</v>
      </c>
      <c r="B24" s="9" t="s">
        <v>61</v>
      </c>
      <c r="C24" s="17">
        <v>0</v>
      </c>
      <c r="D24" s="13">
        <v>54690</v>
      </c>
      <c r="E24" s="13">
        <f>SUM(C24+D24)</f>
        <v>54690</v>
      </c>
    </row>
    <row r="25" spans="1:5" ht="12.75">
      <c r="A25" s="9"/>
      <c r="B25" s="9" t="s">
        <v>62</v>
      </c>
      <c r="C25" s="16"/>
      <c r="D25" s="11"/>
      <c r="E25" s="11"/>
    </row>
    <row r="26" spans="1:5" ht="12.75">
      <c r="A26" s="9"/>
      <c r="B26" s="9" t="s">
        <v>63</v>
      </c>
      <c r="C26" s="16"/>
      <c r="D26" s="11"/>
      <c r="E26" s="11"/>
    </row>
    <row r="27" spans="1:5" ht="12.75">
      <c r="A27" s="9"/>
      <c r="B27" s="9" t="s">
        <v>64</v>
      </c>
      <c r="C27" s="16"/>
      <c r="D27" s="11"/>
      <c r="E27" s="11"/>
    </row>
    <row r="28" spans="1:5" ht="12.75">
      <c r="A28" s="9"/>
      <c r="B28" s="9" t="s">
        <v>65</v>
      </c>
      <c r="C28" s="16"/>
      <c r="D28" s="11"/>
      <c r="E28" s="11"/>
    </row>
    <row r="29" spans="1:5" ht="12.75">
      <c r="A29" s="9"/>
      <c r="B29" s="9"/>
      <c r="C29" s="16"/>
      <c r="D29" s="11"/>
      <c r="E29" s="11"/>
    </row>
    <row r="30" spans="1:5" ht="12.75">
      <c r="A30" s="9" t="s">
        <v>66</v>
      </c>
      <c r="B30" s="9" t="s">
        <v>67</v>
      </c>
      <c r="C30" s="17">
        <v>3007900</v>
      </c>
      <c r="D30" s="13">
        <v>10000</v>
      </c>
      <c r="E30" s="13">
        <f>SUM(C30+D30)</f>
        <v>3017900</v>
      </c>
    </row>
    <row r="31" spans="1:5" ht="12.75">
      <c r="A31" s="9"/>
      <c r="B31" s="9" t="s">
        <v>68</v>
      </c>
      <c r="C31" s="16"/>
      <c r="D31" s="11"/>
      <c r="E31" s="11"/>
    </row>
    <row r="32" spans="1:5" ht="12.75">
      <c r="A32" s="9"/>
      <c r="B32" s="9" t="s">
        <v>69</v>
      </c>
      <c r="C32" s="16"/>
      <c r="D32" s="11"/>
      <c r="E32" s="11"/>
    </row>
    <row r="33" spans="1:5" ht="12.75">
      <c r="A33" s="9" t="s">
        <v>70</v>
      </c>
      <c r="B33" s="9" t="s">
        <v>71</v>
      </c>
      <c r="C33" s="42">
        <v>0</v>
      </c>
      <c r="D33" s="13">
        <v>4500</v>
      </c>
      <c r="E33" s="13">
        <f>SUM(C33+D33)</f>
        <v>4500</v>
      </c>
    </row>
    <row r="34" spans="1:5" ht="12.75">
      <c r="A34" s="9"/>
      <c r="B34" s="9" t="s">
        <v>72</v>
      </c>
      <c r="C34" s="16"/>
      <c r="D34" s="11"/>
      <c r="E34" s="11"/>
    </row>
    <row r="35" spans="1:5" ht="12.75">
      <c r="A35" s="9"/>
      <c r="B35" s="9" t="s">
        <v>73</v>
      </c>
      <c r="C35" s="16"/>
      <c r="D35" s="11"/>
      <c r="E35" s="11"/>
    </row>
    <row r="36" spans="1:5" ht="12.75">
      <c r="A36" s="43"/>
      <c r="B36" s="43" t="s">
        <v>74</v>
      </c>
      <c r="C36" s="22"/>
      <c r="D36" s="44"/>
      <c r="E36" s="44"/>
    </row>
    <row r="37" spans="1:5" ht="12.75">
      <c r="A37" s="9"/>
      <c r="B37" s="9" t="s">
        <v>83</v>
      </c>
      <c r="C37" s="17">
        <f>C30+C33</f>
        <v>3007900</v>
      </c>
      <c r="D37" s="17">
        <f>D30+D33</f>
        <v>14500</v>
      </c>
      <c r="E37" s="17">
        <f>E30+E33</f>
        <v>3022400</v>
      </c>
    </row>
    <row r="38" spans="1:5" ht="12.75">
      <c r="A38" s="9"/>
      <c r="B38" s="9" t="s">
        <v>75</v>
      </c>
      <c r="C38" s="16"/>
      <c r="D38" s="11"/>
      <c r="E38" s="11"/>
    </row>
    <row r="39" spans="1:5" ht="12.75">
      <c r="A39" s="9"/>
      <c r="B39" s="9" t="s">
        <v>76</v>
      </c>
      <c r="C39" s="16"/>
      <c r="D39" s="11"/>
      <c r="E39" s="11"/>
    </row>
    <row r="40" spans="1:5" ht="12.75">
      <c r="A40" s="9"/>
      <c r="B40" s="9" t="s">
        <v>77</v>
      </c>
      <c r="C40" s="16"/>
      <c r="D40" s="11"/>
      <c r="E40" s="11"/>
    </row>
    <row r="41" spans="1:5" ht="12.75">
      <c r="A41" s="9"/>
      <c r="B41" s="9"/>
      <c r="C41" s="16"/>
      <c r="D41" s="11"/>
      <c r="E41" s="11"/>
    </row>
    <row r="42" spans="1:5" ht="12.75">
      <c r="A42" s="9" t="s">
        <v>78</v>
      </c>
      <c r="B42" s="9" t="s">
        <v>79</v>
      </c>
      <c r="C42" s="17">
        <v>11340</v>
      </c>
      <c r="D42" s="13">
        <v>288</v>
      </c>
      <c r="E42" s="13">
        <f>SUM(C42+D42)</f>
        <v>11628</v>
      </c>
    </row>
    <row r="43" spans="1:5" ht="12.75">
      <c r="A43" s="9"/>
      <c r="B43" s="9" t="s">
        <v>80</v>
      </c>
      <c r="C43" s="17"/>
      <c r="D43" s="13"/>
      <c r="E43" s="13"/>
    </row>
    <row r="44" spans="1:5" ht="12.75">
      <c r="A44" s="9"/>
      <c r="B44" s="9" t="s">
        <v>81</v>
      </c>
      <c r="C44" s="17"/>
      <c r="D44" s="13"/>
      <c r="E44" s="13"/>
    </row>
    <row r="45" spans="1:5" ht="12.75">
      <c r="A45" s="9"/>
      <c r="B45" s="9" t="s">
        <v>82</v>
      </c>
      <c r="C45" s="16"/>
      <c r="D45" s="11"/>
      <c r="E45" s="11"/>
    </row>
    <row r="46" spans="1:5" ht="12.75">
      <c r="A46" s="9"/>
      <c r="B46" s="9" t="s">
        <v>234</v>
      </c>
      <c r="C46" s="16"/>
      <c r="D46" s="11"/>
      <c r="E46" s="11"/>
    </row>
    <row r="47" spans="1:5" ht="12.75">
      <c r="A47" s="9"/>
      <c r="B47" s="9" t="s">
        <v>236</v>
      </c>
      <c r="C47" s="16"/>
      <c r="D47" s="11"/>
      <c r="E47" s="11"/>
    </row>
    <row r="48" spans="1:5" ht="12.75">
      <c r="A48" s="9"/>
      <c r="B48" s="9" t="s">
        <v>235</v>
      </c>
      <c r="C48" s="16"/>
      <c r="D48" s="11"/>
      <c r="E48" s="11"/>
    </row>
    <row r="49" spans="1:5" ht="12.75">
      <c r="A49" s="9"/>
      <c r="B49" s="9" t="s">
        <v>131</v>
      </c>
      <c r="C49" s="16"/>
      <c r="D49" s="11"/>
      <c r="E49" s="11"/>
    </row>
    <row r="50" spans="1:5" ht="12.75">
      <c r="A50" s="9"/>
      <c r="B50" s="9"/>
      <c r="C50" s="16"/>
      <c r="D50" s="11"/>
      <c r="E50" s="11"/>
    </row>
    <row r="51" spans="1:5" ht="12.75">
      <c r="A51" s="9" t="s">
        <v>132</v>
      </c>
      <c r="B51" s="9" t="s">
        <v>79</v>
      </c>
      <c r="C51" s="17">
        <v>26400</v>
      </c>
      <c r="D51" s="13">
        <v>36245</v>
      </c>
      <c r="E51" s="13">
        <f>SUM(C51+D51)</f>
        <v>62645</v>
      </c>
    </row>
    <row r="52" spans="1:5" ht="12.75">
      <c r="A52" s="9"/>
      <c r="B52" s="9" t="s">
        <v>133</v>
      </c>
      <c r="C52" s="16"/>
      <c r="D52" s="11"/>
      <c r="E52" s="11"/>
    </row>
    <row r="53" spans="1:5" ht="12.75">
      <c r="A53" s="9"/>
      <c r="B53" s="9" t="s">
        <v>134</v>
      </c>
      <c r="C53" s="16"/>
      <c r="D53" s="11"/>
      <c r="E53" s="11"/>
    </row>
    <row r="54" spans="1:5" ht="12.75">
      <c r="A54" s="9"/>
      <c r="B54" s="9" t="s">
        <v>135</v>
      </c>
      <c r="C54" s="16"/>
      <c r="D54" s="11"/>
      <c r="E54" s="11"/>
    </row>
    <row r="55" spans="1:5" ht="12.75">
      <c r="A55" s="9"/>
      <c r="B55" s="9" t="s">
        <v>136</v>
      </c>
      <c r="C55" s="16"/>
      <c r="D55" s="11"/>
      <c r="E55" s="11"/>
    </row>
    <row r="56" spans="1:5" ht="12.75">
      <c r="A56" s="9"/>
      <c r="B56" s="9" t="s">
        <v>137</v>
      </c>
      <c r="C56" s="16"/>
      <c r="D56" s="11"/>
      <c r="E56" s="11"/>
    </row>
    <row r="57" spans="1:5" ht="12.75">
      <c r="A57" s="9"/>
      <c r="B57" s="9" t="s">
        <v>138</v>
      </c>
      <c r="C57" s="16"/>
      <c r="D57" s="11"/>
      <c r="E57" s="11"/>
    </row>
    <row r="58" spans="1:5" ht="13.5" thickBot="1">
      <c r="A58" s="9"/>
      <c r="B58" s="9" t="s">
        <v>139</v>
      </c>
      <c r="C58" s="16"/>
      <c r="D58" s="11"/>
      <c r="E58" s="11"/>
    </row>
    <row r="59" spans="1:5" ht="13.5" thickBot="1">
      <c r="A59" s="7"/>
      <c r="B59" s="7" t="s">
        <v>8</v>
      </c>
      <c r="C59" s="45">
        <f>C19+C24+C37+C42+C51</f>
        <v>9517455</v>
      </c>
      <c r="D59" s="45">
        <f>D19+D24+D37+D42+D51</f>
        <v>115723</v>
      </c>
      <c r="E59" s="45">
        <f>E19+E24+E37+E42</f>
        <v>9570533</v>
      </c>
    </row>
    <row r="60" spans="1:5" ht="12.75">
      <c r="A60" s="18"/>
      <c r="B60" s="18"/>
      <c r="C60" s="19"/>
      <c r="D60" s="19"/>
      <c r="E60" s="19"/>
    </row>
    <row r="61" spans="1:5" ht="12.75">
      <c r="A61" t="s">
        <v>258</v>
      </c>
      <c r="C61" s="6"/>
      <c r="D61" s="6"/>
      <c r="E61" s="6"/>
    </row>
    <row r="62" spans="1:5" ht="12.75">
      <c r="A62" t="s">
        <v>9</v>
      </c>
      <c r="C62" s="6"/>
      <c r="D62" s="6"/>
      <c r="E62" s="6"/>
    </row>
    <row r="63" spans="1:5" ht="13.5" thickBot="1">
      <c r="A63" s="1"/>
      <c r="B63" s="1"/>
      <c r="C63" s="1"/>
      <c r="D63" s="1"/>
      <c r="E63" s="1"/>
    </row>
    <row r="64" spans="1:5" ht="12.75">
      <c r="A64" s="2" t="s">
        <v>0</v>
      </c>
      <c r="B64" s="2"/>
      <c r="C64" s="14" t="s">
        <v>4</v>
      </c>
      <c r="D64" s="3"/>
      <c r="E64" s="3" t="s">
        <v>4</v>
      </c>
    </row>
    <row r="65" spans="1:5" ht="13.5" thickBot="1">
      <c r="A65" s="4" t="s">
        <v>1</v>
      </c>
      <c r="B65" s="4" t="s">
        <v>2</v>
      </c>
      <c r="C65" s="15" t="s">
        <v>6</v>
      </c>
      <c r="D65" s="5" t="s">
        <v>3</v>
      </c>
      <c r="E65" s="5" t="s">
        <v>5</v>
      </c>
    </row>
    <row r="66" spans="1:5" ht="12.75">
      <c r="A66" s="9"/>
      <c r="B66" s="9"/>
      <c r="C66" s="17"/>
      <c r="D66" s="13"/>
      <c r="E66" s="13"/>
    </row>
    <row r="67" spans="1:5" ht="12.75">
      <c r="A67" s="9" t="s">
        <v>84</v>
      </c>
      <c r="B67" s="9" t="s">
        <v>20</v>
      </c>
      <c r="C67" s="17">
        <v>39050</v>
      </c>
      <c r="D67" s="13">
        <v>10000</v>
      </c>
      <c r="E67" s="13">
        <f>SUM(C67+D67)</f>
        <v>49050</v>
      </c>
    </row>
    <row r="68" spans="1:5" ht="12.75">
      <c r="A68" s="9"/>
      <c r="B68" s="9" t="s">
        <v>237</v>
      </c>
      <c r="C68" s="17"/>
      <c r="D68" s="13"/>
      <c r="E68" s="13"/>
    </row>
    <row r="69" spans="1:5" ht="12.75">
      <c r="A69" s="9"/>
      <c r="B69" s="9" t="s">
        <v>85</v>
      </c>
      <c r="C69" s="17"/>
      <c r="D69" s="13"/>
      <c r="E69" s="13"/>
    </row>
    <row r="70" spans="1:5" ht="12.75">
      <c r="A70" s="9"/>
      <c r="B70" s="9"/>
      <c r="C70" s="17"/>
      <c r="D70" s="13"/>
      <c r="E70" s="13"/>
    </row>
    <row r="71" spans="1:5" ht="12.75">
      <c r="A71" s="9" t="s">
        <v>275</v>
      </c>
      <c r="B71" s="24" t="s">
        <v>38</v>
      </c>
      <c r="C71" s="17">
        <v>0</v>
      </c>
      <c r="D71" s="13">
        <v>10290</v>
      </c>
      <c r="E71" s="13">
        <f>SUM(C71+D71)</f>
        <v>10290</v>
      </c>
    </row>
    <row r="72" spans="1:5" ht="12.75">
      <c r="A72" s="9" t="s">
        <v>276</v>
      </c>
      <c r="B72" s="24" t="s">
        <v>11</v>
      </c>
      <c r="C72" s="17">
        <v>0</v>
      </c>
      <c r="D72" s="13">
        <v>29600</v>
      </c>
      <c r="E72" s="13">
        <f>SUM(C72+D72)</f>
        <v>29600</v>
      </c>
    </row>
    <row r="73" spans="1:5" ht="12.75">
      <c r="A73" s="9" t="s">
        <v>277</v>
      </c>
      <c r="B73" s="24" t="s">
        <v>20</v>
      </c>
      <c r="C73" s="17">
        <v>0</v>
      </c>
      <c r="D73" s="13">
        <v>3800</v>
      </c>
      <c r="E73" s="13">
        <f>SUM(C73+D73)</f>
        <v>3800</v>
      </c>
    </row>
    <row r="74" spans="1:5" ht="12.75">
      <c r="A74" s="43" t="s">
        <v>278</v>
      </c>
      <c r="B74" s="46" t="s">
        <v>10</v>
      </c>
      <c r="C74" s="23">
        <v>0</v>
      </c>
      <c r="D74" s="47">
        <v>11000</v>
      </c>
      <c r="E74" s="47">
        <f>SUM(C74+D74)</f>
        <v>11000</v>
      </c>
    </row>
    <row r="75" spans="1:5" ht="12.75">
      <c r="A75" s="9" t="s">
        <v>279</v>
      </c>
      <c r="B75" s="24" t="s">
        <v>22</v>
      </c>
      <c r="C75" s="17">
        <f>SUM(C71:C74)</f>
        <v>0</v>
      </c>
      <c r="D75" s="13">
        <f>SUM(D71:D74)</f>
        <v>54690</v>
      </c>
      <c r="E75" s="13">
        <f>SUM(C75+D75)</f>
        <v>54690</v>
      </c>
    </row>
    <row r="76" spans="1:5" ht="12.75">
      <c r="A76" s="9"/>
      <c r="B76" s="24" t="s">
        <v>86</v>
      </c>
      <c r="C76" s="17"/>
      <c r="D76" s="13"/>
      <c r="E76" s="13"/>
    </row>
    <row r="77" spans="1:5" ht="12.75">
      <c r="A77" s="9"/>
      <c r="B77" s="24" t="s">
        <v>65</v>
      </c>
      <c r="C77" s="17"/>
      <c r="D77" s="13"/>
      <c r="E77" s="13"/>
    </row>
    <row r="78" spans="1:5" ht="12.75">
      <c r="A78" s="9"/>
      <c r="B78" s="24"/>
      <c r="C78" s="17"/>
      <c r="D78" s="13"/>
      <c r="E78" s="13"/>
    </row>
    <row r="79" spans="1:5" ht="12.75">
      <c r="A79" s="9" t="s">
        <v>23</v>
      </c>
      <c r="B79" s="24" t="s">
        <v>11</v>
      </c>
      <c r="C79" s="17">
        <v>1837.98</v>
      </c>
      <c r="D79" s="13">
        <v>5000</v>
      </c>
      <c r="E79" s="13">
        <f>SUM(C79+D79)</f>
        <v>6837.98</v>
      </c>
    </row>
    <row r="80" spans="1:5" ht="12.75">
      <c r="A80" s="9" t="s">
        <v>24</v>
      </c>
      <c r="B80" s="24" t="s">
        <v>10</v>
      </c>
      <c r="C80" s="17">
        <v>6829</v>
      </c>
      <c r="D80" s="13">
        <v>1500</v>
      </c>
      <c r="E80" s="13">
        <f>SUM(C80+D80)</f>
        <v>8329</v>
      </c>
    </row>
    <row r="81" spans="1:5" ht="12.75">
      <c r="A81" s="9" t="s">
        <v>87</v>
      </c>
      <c r="B81" s="24" t="s">
        <v>37</v>
      </c>
      <c r="C81" s="17">
        <v>300</v>
      </c>
      <c r="D81" s="13">
        <v>200</v>
      </c>
      <c r="E81" s="13">
        <f>SUM(C81+D81)</f>
        <v>500</v>
      </c>
    </row>
    <row r="82" spans="1:5" ht="12.75">
      <c r="A82" s="9" t="s">
        <v>43</v>
      </c>
      <c r="B82" s="24" t="s">
        <v>88</v>
      </c>
      <c r="C82" s="17">
        <v>220</v>
      </c>
      <c r="D82" s="13">
        <v>300</v>
      </c>
      <c r="E82" s="13">
        <f>SUM(C82+D82)</f>
        <v>520</v>
      </c>
    </row>
    <row r="83" spans="1:5" ht="12.75">
      <c r="A83" s="9"/>
      <c r="B83" s="24" t="s">
        <v>89</v>
      </c>
      <c r="C83" s="17"/>
      <c r="D83" s="13"/>
      <c r="E83" s="13"/>
    </row>
    <row r="84" spans="1:5" ht="12.75">
      <c r="A84" s="9" t="s">
        <v>90</v>
      </c>
      <c r="B84" s="24" t="s">
        <v>16</v>
      </c>
      <c r="C84" s="17">
        <v>300</v>
      </c>
      <c r="D84" s="13">
        <v>1000</v>
      </c>
      <c r="E84" s="13">
        <f>SUM(C84+D84)</f>
        <v>1300</v>
      </c>
    </row>
    <row r="85" spans="1:5" ht="12.75">
      <c r="A85" s="9"/>
      <c r="B85" s="24" t="s">
        <v>17</v>
      </c>
      <c r="C85" s="17"/>
      <c r="D85" s="13"/>
      <c r="E85" s="13"/>
    </row>
    <row r="86" spans="1:5" ht="12.75">
      <c r="A86" s="9" t="s">
        <v>25</v>
      </c>
      <c r="B86" s="24" t="s">
        <v>19</v>
      </c>
      <c r="C86" s="17">
        <v>1100</v>
      </c>
      <c r="D86" s="13">
        <v>2000</v>
      </c>
      <c r="E86" s="13">
        <f>SUM(C86+D86)</f>
        <v>3100</v>
      </c>
    </row>
    <row r="87" spans="1:5" ht="12.75">
      <c r="A87" s="9"/>
      <c r="B87" s="24" t="s">
        <v>18</v>
      </c>
      <c r="C87" s="17"/>
      <c r="D87" s="13"/>
      <c r="E87" s="13"/>
    </row>
    <row r="88" spans="1:5" ht="12.75">
      <c r="A88" s="9" t="s">
        <v>91</v>
      </c>
      <c r="B88" s="24" t="s">
        <v>92</v>
      </c>
      <c r="C88" s="17">
        <v>0</v>
      </c>
      <c r="D88" s="13">
        <v>4500</v>
      </c>
      <c r="E88" s="13">
        <f>SUM(C88+D88)</f>
        <v>4500</v>
      </c>
    </row>
    <row r="89" spans="1:5" ht="12.75">
      <c r="A89" s="43"/>
      <c r="B89" s="46" t="s">
        <v>93</v>
      </c>
      <c r="C89" s="23"/>
      <c r="D89" s="47"/>
      <c r="E89" s="47"/>
    </row>
    <row r="90" spans="1:5" ht="12.75">
      <c r="A90" s="9" t="s">
        <v>26</v>
      </c>
      <c r="B90" s="24" t="s">
        <v>94</v>
      </c>
      <c r="C90" s="17">
        <f>SUM(C79:C89)</f>
        <v>10586.98</v>
      </c>
      <c r="D90" s="13">
        <f>SUM(D79:D89)</f>
        <v>14500</v>
      </c>
      <c r="E90" s="13">
        <f>SUM(C90+D90)</f>
        <v>25086.98</v>
      </c>
    </row>
    <row r="91" spans="1:5" ht="12.75">
      <c r="A91" s="9"/>
      <c r="B91" s="24" t="s">
        <v>27</v>
      </c>
      <c r="C91" s="17"/>
      <c r="D91" s="13"/>
      <c r="E91" s="13"/>
    </row>
    <row r="92" spans="1:5" ht="12.75">
      <c r="A92" s="9"/>
      <c r="B92" s="24" t="s">
        <v>28</v>
      </c>
      <c r="C92" s="17"/>
      <c r="D92" s="13"/>
      <c r="E92" s="13"/>
    </row>
    <row r="93" spans="1:5" ht="12.75">
      <c r="A93" s="9"/>
      <c r="B93" s="24" t="s">
        <v>238</v>
      </c>
      <c r="C93" s="17"/>
      <c r="D93" s="13"/>
      <c r="E93" s="13"/>
    </row>
    <row r="94" spans="1:5" ht="12.75">
      <c r="A94" s="9"/>
      <c r="B94" s="24" t="s">
        <v>239</v>
      </c>
      <c r="C94" s="17"/>
      <c r="D94" s="13"/>
      <c r="E94" s="13"/>
    </row>
    <row r="95" spans="1:5" ht="12.75">
      <c r="A95" s="9"/>
      <c r="B95" s="24" t="s">
        <v>77</v>
      </c>
      <c r="C95" s="17"/>
      <c r="D95" s="13"/>
      <c r="E95" s="13"/>
    </row>
    <row r="96" spans="1:5" ht="12.75">
      <c r="A96" s="9"/>
      <c r="B96" s="24"/>
      <c r="C96" s="17"/>
      <c r="D96" s="13"/>
      <c r="E96" s="13"/>
    </row>
    <row r="97" spans="1:5" ht="12.75">
      <c r="A97" s="9" t="s">
        <v>240</v>
      </c>
      <c r="B97" s="24" t="s">
        <v>35</v>
      </c>
      <c r="C97" s="17">
        <v>59840</v>
      </c>
      <c r="D97" s="13">
        <v>480</v>
      </c>
      <c r="E97" s="13">
        <f>SUM(C97+D97)</f>
        <v>60320</v>
      </c>
    </row>
    <row r="98" spans="1:5" ht="12.75">
      <c r="A98" s="9"/>
      <c r="B98" s="24" t="s">
        <v>241</v>
      </c>
      <c r="C98" s="17"/>
      <c r="D98" s="13"/>
      <c r="E98" s="13"/>
    </row>
    <row r="99" spans="1:5" ht="12.75">
      <c r="A99" s="9"/>
      <c r="B99" s="24" t="s">
        <v>242</v>
      </c>
      <c r="C99" s="17"/>
      <c r="D99" s="13"/>
      <c r="E99" s="13"/>
    </row>
    <row r="100" spans="1:5" ht="12.75">
      <c r="A100" s="9"/>
      <c r="B100" s="24" t="s">
        <v>95</v>
      </c>
      <c r="C100" s="17"/>
      <c r="D100" s="13"/>
      <c r="E100" s="13"/>
    </row>
    <row r="101" spans="1:5" ht="12.75">
      <c r="A101" s="9"/>
      <c r="B101" s="24" t="s">
        <v>96</v>
      </c>
      <c r="C101" s="17"/>
      <c r="D101" s="13"/>
      <c r="E101" s="13"/>
    </row>
    <row r="102" spans="1:5" ht="12.75">
      <c r="A102" s="9"/>
      <c r="B102" s="24" t="s">
        <v>97</v>
      </c>
      <c r="C102" s="17"/>
      <c r="D102" s="13"/>
      <c r="E102" s="13"/>
    </row>
    <row r="103" spans="1:5" ht="12.75">
      <c r="A103" s="9"/>
      <c r="B103" s="24"/>
      <c r="C103" s="17"/>
      <c r="D103" s="13"/>
      <c r="E103" s="13"/>
    </row>
    <row r="104" spans="1:5" ht="12.75">
      <c r="A104" s="9" t="s">
        <v>141</v>
      </c>
      <c r="B104" s="24" t="s">
        <v>142</v>
      </c>
      <c r="C104" s="17">
        <v>33780</v>
      </c>
      <c r="D104" s="13">
        <v>36245</v>
      </c>
      <c r="E104" s="13">
        <f>SUM(C104+D104)</f>
        <v>70025</v>
      </c>
    </row>
    <row r="105" spans="1:5" ht="12.75">
      <c r="A105" s="9" t="s">
        <v>143</v>
      </c>
      <c r="B105" s="24" t="s">
        <v>144</v>
      </c>
      <c r="C105" s="17">
        <v>6054</v>
      </c>
      <c r="D105" s="13">
        <v>2203</v>
      </c>
      <c r="E105" s="13">
        <f>SUM(C105+D105)</f>
        <v>8257</v>
      </c>
    </row>
    <row r="106" spans="1:5" ht="12.75">
      <c r="A106" s="9" t="s">
        <v>145</v>
      </c>
      <c r="B106" s="24" t="s">
        <v>146</v>
      </c>
      <c r="C106" s="17">
        <v>2670</v>
      </c>
      <c r="D106" s="13">
        <v>1889</v>
      </c>
      <c r="E106" s="13">
        <f>SUM(C106+D106)</f>
        <v>4559</v>
      </c>
    </row>
    <row r="107" spans="1:5" ht="12.75">
      <c r="A107" s="43"/>
      <c r="B107" s="46" t="s">
        <v>147</v>
      </c>
      <c r="C107" s="23"/>
      <c r="D107" s="47"/>
      <c r="E107" s="47"/>
    </row>
    <row r="108" spans="1:5" ht="12.75">
      <c r="A108" s="9" t="s">
        <v>148</v>
      </c>
      <c r="B108" s="24" t="s">
        <v>45</v>
      </c>
      <c r="C108" s="17">
        <f>SUM(C104:C107)</f>
        <v>42504</v>
      </c>
      <c r="D108" s="17">
        <f>SUM(D104:D107)</f>
        <v>40337</v>
      </c>
      <c r="E108" s="13">
        <f>SUM(C108+D108)</f>
        <v>82841</v>
      </c>
    </row>
    <row r="109" spans="1:5" ht="12.75">
      <c r="A109" s="9"/>
      <c r="B109" s="24" t="s">
        <v>149</v>
      </c>
      <c r="C109" s="17"/>
      <c r="D109" s="13"/>
      <c r="E109" s="13"/>
    </row>
    <row r="110" spans="1:5" ht="12.75">
      <c r="A110" s="9"/>
      <c r="B110" s="9" t="s">
        <v>135</v>
      </c>
      <c r="C110" s="17"/>
      <c r="D110" s="13"/>
      <c r="E110" s="13"/>
    </row>
    <row r="111" spans="1:5" ht="12.75">
      <c r="A111" s="9"/>
      <c r="B111" s="9" t="s">
        <v>243</v>
      </c>
      <c r="C111" s="17"/>
      <c r="D111" s="13"/>
      <c r="E111" s="13"/>
    </row>
    <row r="112" spans="1:5" ht="12.75">
      <c r="A112" s="9"/>
      <c r="B112" s="9" t="s">
        <v>137</v>
      </c>
      <c r="C112" s="17"/>
      <c r="D112" s="13"/>
      <c r="E112" s="13"/>
    </row>
    <row r="113" spans="1:5" ht="12.75">
      <c r="A113" s="9"/>
      <c r="B113" s="9" t="s">
        <v>150</v>
      </c>
      <c r="C113" s="17"/>
      <c r="D113" s="13"/>
      <c r="E113" s="13"/>
    </row>
    <row r="114" spans="1:5" ht="13.5" thickBot="1">
      <c r="A114" s="48"/>
      <c r="B114" s="48"/>
      <c r="C114" s="41"/>
      <c r="D114" s="49"/>
      <c r="E114" s="49"/>
    </row>
    <row r="115" spans="1:5" ht="12.75">
      <c r="A115" s="10"/>
      <c r="B115" s="10"/>
      <c r="C115" s="12"/>
      <c r="D115" s="12"/>
      <c r="E115" s="12"/>
    </row>
    <row r="116" spans="1:5" ht="12.75">
      <c r="A116" s="10"/>
      <c r="B116" s="10"/>
      <c r="C116" s="12"/>
      <c r="D116" s="12"/>
      <c r="E116" s="12"/>
    </row>
    <row r="117" spans="1:5" ht="12.75">
      <c r="A117" s="10"/>
      <c r="B117" s="10"/>
      <c r="C117" s="12"/>
      <c r="D117" s="12"/>
      <c r="E117" s="12"/>
    </row>
    <row r="118" spans="1:5" ht="12.75">
      <c r="A118" s="10"/>
      <c r="B118" s="10"/>
      <c r="C118" s="12"/>
      <c r="D118" s="12"/>
      <c r="E118" s="12"/>
    </row>
    <row r="119" spans="1:5" ht="13.5" thickBot="1">
      <c r="A119" s="1"/>
      <c r="B119" s="1"/>
      <c r="C119" s="1"/>
      <c r="D119" s="1"/>
      <c r="E119" s="1"/>
    </row>
    <row r="120" spans="1:5" ht="12.75">
      <c r="A120" s="2" t="s">
        <v>0</v>
      </c>
      <c r="B120" s="2"/>
      <c r="C120" s="14" t="s">
        <v>4</v>
      </c>
      <c r="D120" s="3"/>
      <c r="E120" s="3" t="s">
        <v>4</v>
      </c>
    </row>
    <row r="121" spans="1:5" ht="13.5" thickBot="1">
      <c r="A121" s="4" t="s">
        <v>1</v>
      </c>
      <c r="B121" s="4" t="s">
        <v>2</v>
      </c>
      <c r="C121" s="15" t="s">
        <v>6</v>
      </c>
      <c r="D121" s="5" t="s">
        <v>3</v>
      </c>
      <c r="E121" s="5" t="s">
        <v>5</v>
      </c>
    </row>
    <row r="122" spans="1:5" ht="12.75">
      <c r="A122" s="9"/>
      <c r="B122" s="9"/>
      <c r="C122" s="17"/>
      <c r="D122" s="13"/>
      <c r="E122" s="13"/>
    </row>
    <row r="123" spans="1:5" ht="12.75">
      <c r="A123" s="9" t="s">
        <v>98</v>
      </c>
      <c r="B123" s="24" t="s">
        <v>36</v>
      </c>
      <c r="C123" s="17">
        <v>309401</v>
      </c>
      <c r="D123" s="13">
        <v>-109784</v>
      </c>
      <c r="E123" s="13">
        <f>SUM(C123+D123)</f>
        <v>199617</v>
      </c>
    </row>
    <row r="124" spans="1:5" ht="12.75">
      <c r="A124" s="9"/>
      <c r="B124" s="24" t="s">
        <v>99</v>
      </c>
      <c r="C124" s="17"/>
      <c r="D124" s="13"/>
      <c r="E124" s="13"/>
    </row>
    <row r="125" spans="1:5" ht="12.75">
      <c r="A125" s="9"/>
      <c r="B125" s="24" t="s">
        <v>100</v>
      </c>
      <c r="C125" s="17"/>
      <c r="D125" s="13"/>
      <c r="E125" s="13"/>
    </row>
    <row r="126" spans="1:5" ht="12.75">
      <c r="A126" s="9"/>
      <c r="B126" s="24" t="s">
        <v>101</v>
      </c>
      <c r="C126" s="17"/>
      <c r="D126" s="13"/>
      <c r="E126" s="13"/>
    </row>
    <row r="127" spans="1:5" ht="12.75">
      <c r="A127" s="9"/>
      <c r="B127" s="24" t="s">
        <v>280</v>
      </c>
      <c r="C127" s="17"/>
      <c r="D127" s="13"/>
      <c r="E127" s="13"/>
    </row>
    <row r="128" spans="1:5" ht="12.75">
      <c r="A128" s="9"/>
      <c r="B128" s="24" t="s">
        <v>244</v>
      </c>
      <c r="C128" s="17"/>
      <c r="D128" s="13"/>
      <c r="E128" s="13"/>
    </row>
    <row r="129" spans="1:5" ht="12.75">
      <c r="A129" s="9"/>
      <c r="B129" s="24" t="s">
        <v>281</v>
      </c>
      <c r="C129" s="17"/>
      <c r="D129" s="13"/>
      <c r="E129" s="13"/>
    </row>
    <row r="130" spans="1:5" ht="12.75">
      <c r="A130" s="9"/>
      <c r="B130" s="24" t="s">
        <v>102</v>
      </c>
      <c r="C130" s="17"/>
      <c r="D130" s="13"/>
      <c r="E130" s="13"/>
    </row>
    <row r="131" spans="1:5" ht="12.75">
      <c r="A131" s="9" t="s">
        <v>103</v>
      </c>
      <c r="B131" s="24" t="s">
        <v>104</v>
      </c>
      <c r="C131" s="17">
        <v>4310680</v>
      </c>
      <c r="D131" s="13">
        <v>-3403330</v>
      </c>
      <c r="E131" s="13">
        <f>SUM(C131+D131)</f>
        <v>907350</v>
      </c>
    </row>
    <row r="132" spans="1:5" ht="12.75">
      <c r="A132" s="9"/>
      <c r="B132" s="24" t="s">
        <v>105</v>
      </c>
      <c r="C132" s="17"/>
      <c r="D132" s="13"/>
      <c r="E132" s="13"/>
    </row>
    <row r="133" spans="1:5" ht="12.75">
      <c r="A133" s="9"/>
      <c r="B133" s="24" t="s">
        <v>106</v>
      </c>
      <c r="C133" s="17"/>
      <c r="D133" s="13"/>
      <c r="E133" s="13"/>
    </row>
    <row r="134" spans="1:5" ht="12.75">
      <c r="A134" s="9"/>
      <c r="B134" s="24" t="s">
        <v>107</v>
      </c>
      <c r="C134" s="17"/>
      <c r="D134" s="13"/>
      <c r="E134" s="13"/>
    </row>
    <row r="135" spans="1:5" ht="12.75">
      <c r="A135" s="9"/>
      <c r="B135" s="24" t="s">
        <v>108</v>
      </c>
      <c r="C135" s="17"/>
      <c r="D135" s="13"/>
      <c r="E135" s="13"/>
    </row>
    <row r="136" spans="1:5" ht="12.75">
      <c r="A136" s="9"/>
      <c r="B136" s="24" t="s">
        <v>257</v>
      </c>
      <c r="C136" s="17"/>
      <c r="D136" s="13"/>
      <c r="E136" s="13"/>
    </row>
    <row r="137" spans="1:5" ht="12.75">
      <c r="A137" s="43"/>
      <c r="B137" s="46" t="s">
        <v>109</v>
      </c>
      <c r="C137" s="23"/>
      <c r="D137" s="47"/>
      <c r="E137" s="47"/>
    </row>
    <row r="138" spans="1:5" ht="12.75">
      <c r="A138" s="9"/>
      <c r="B138" s="24" t="s">
        <v>151</v>
      </c>
      <c r="C138" s="17">
        <f>C123+C131</f>
        <v>4620081</v>
      </c>
      <c r="D138" s="13">
        <f>D123+D131</f>
        <v>-3513114</v>
      </c>
      <c r="E138" s="13">
        <f>SUM(C138+D138)</f>
        <v>1106967</v>
      </c>
    </row>
    <row r="139" spans="1:5" ht="12.75">
      <c r="A139" s="9"/>
      <c r="B139" s="24" t="s">
        <v>152</v>
      </c>
      <c r="C139" s="17"/>
      <c r="D139" s="13"/>
      <c r="E139" s="13"/>
    </row>
    <row r="140" spans="1:5" ht="12.75">
      <c r="A140" s="9"/>
      <c r="B140" s="24"/>
      <c r="C140" s="17"/>
      <c r="D140" s="13"/>
      <c r="E140" s="13"/>
    </row>
    <row r="141" spans="1:5" ht="12.75">
      <c r="A141" s="9" t="s">
        <v>110</v>
      </c>
      <c r="B141" s="24" t="s">
        <v>92</v>
      </c>
      <c r="C141" s="17">
        <v>0</v>
      </c>
      <c r="D141" s="13">
        <v>4888</v>
      </c>
      <c r="E141" s="13">
        <f>SUM(C141+D141)</f>
        <v>4888</v>
      </c>
    </row>
    <row r="142" spans="1:5" ht="12.75">
      <c r="A142" s="9"/>
      <c r="B142" s="24" t="s">
        <v>93</v>
      </c>
      <c r="C142" s="17"/>
      <c r="D142" s="13"/>
      <c r="E142" s="13"/>
    </row>
    <row r="143" spans="1:5" ht="12.75">
      <c r="A143" s="9"/>
      <c r="B143" s="24" t="s">
        <v>111</v>
      </c>
      <c r="C143" s="17"/>
      <c r="D143" s="13"/>
      <c r="E143" s="13"/>
    </row>
    <row r="144" spans="1:5" ht="12.75">
      <c r="A144" s="9"/>
      <c r="B144" s="24" t="s">
        <v>112</v>
      </c>
      <c r="C144" s="17"/>
      <c r="D144" s="13"/>
      <c r="E144" s="13"/>
    </row>
    <row r="145" spans="1:5" ht="12.75">
      <c r="A145" s="9"/>
      <c r="B145" s="24"/>
      <c r="C145" s="17"/>
      <c r="D145" s="13"/>
      <c r="E145" s="13"/>
    </row>
    <row r="146" spans="1:5" ht="12.75">
      <c r="A146" s="9" t="s">
        <v>113</v>
      </c>
      <c r="B146" s="24" t="s">
        <v>104</v>
      </c>
      <c r="C146" s="17">
        <v>270000</v>
      </c>
      <c r="D146" s="13">
        <v>372947</v>
      </c>
      <c r="E146" s="13">
        <f>SUM(C146+D146)</f>
        <v>642947</v>
      </c>
    </row>
    <row r="147" spans="1:5" ht="12.75">
      <c r="A147" s="9"/>
      <c r="B147" s="24" t="s">
        <v>114</v>
      </c>
      <c r="C147" s="17"/>
      <c r="D147" s="13"/>
      <c r="E147" s="13"/>
    </row>
    <row r="148" spans="1:5" ht="12.75">
      <c r="A148" s="9"/>
      <c r="B148" s="24" t="s">
        <v>115</v>
      </c>
      <c r="C148" s="17"/>
      <c r="D148" s="13"/>
      <c r="E148" s="13"/>
    </row>
    <row r="149" spans="1:5" ht="12.75">
      <c r="A149" s="9"/>
      <c r="B149" s="24" t="s">
        <v>245</v>
      </c>
      <c r="C149" s="17"/>
      <c r="D149" s="13"/>
      <c r="E149" s="13"/>
    </row>
    <row r="150" spans="1:5" ht="12.75">
      <c r="A150" s="9"/>
      <c r="B150" s="24" t="s">
        <v>246</v>
      </c>
      <c r="C150" s="17"/>
      <c r="D150" s="13"/>
      <c r="E150" s="13"/>
    </row>
    <row r="151" spans="1:5" ht="12.75">
      <c r="A151" s="9"/>
      <c r="B151" s="24" t="s">
        <v>116</v>
      </c>
      <c r="C151" s="17"/>
      <c r="D151" s="13"/>
      <c r="E151" s="13"/>
    </row>
    <row r="152" spans="1:5" ht="12.75">
      <c r="A152" s="9"/>
      <c r="B152" s="24"/>
      <c r="C152" s="17"/>
      <c r="D152" s="13"/>
      <c r="E152" s="13"/>
    </row>
    <row r="153" spans="1:5" ht="12.75">
      <c r="A153" s="9" t="s">
        <v>117</v>
      </c>
      <c r="B153" s="24" t="s">
        <v>118</v>
      </c>
      <c r="C153" s="17">
        <v>240000</v>
      </c>
      <c r="D153" s="13">
        <v>-205000</v>
      </c>
      <c r="E153" s="13">
        <f>SUM(C153+D153)</f>
        <v>35000</v>
      </c>
    </row>
    <row r="154" spans="1:5" ht="12.75">
      <c r="A154" s="9"/>
      <c r="B154" s="24" t="s">
        <v>119</v>
      </c>
      <c r="C154" s="17"/>
      <c r="D154" s="13"/>
      <c r="E154" s="13"/>
    </row>
    <row r="155" spans="1:5" ht="12.75">
      <c r="A155" s="9"/>
      <c r="B155" s="24" t="s">
        <v>120</v>
      </c>
      <c r="C155" s="17"/>
      <c r="D155" s="13"/>
      <c r="E155" s="13"/>
    </row>
    <row r="156" spans="1:5" ht="12.75">
      <c r="A156" s="9"/>
      <c r="B156" s="24" t="s">
        <v>121</v>
      </c>
      <c r="C156" s="17"/>
      <c r="D156" s="13"/>
      <c r="E156" s="13"/>
    </row>
    <row r="157" spans="1:5" ht="12.75">
      <c r="A157" s="9"/>
      <c r="B157" s="24"/>
      <c r="C157" s="17"/>
      <c r="D157" s="13"/>
      <c r="E157" s="13"/>
    </row>
    <row r="158" spans="1:5" ht="12.75">
      <c r="A158" s="9" t="s">
        <v>122</v>
      </c>
      <c r="B158" s="24" t="s">
        <v>123</v>
      </c>
      <c r="C158" s="17">
        <v>56700</v>
      </c>
      <c r="D158" s="13">
        <v>2646</v>
      </c>
      <c r="E158" s="13">
        <f>SUM(C158+D158)</f>
        <v>59346</v>
      </c>
    </row>
    <row r="159" spans="1:5" ht="12.75">
      <c r="A159" s="9"/>
      <c r="B159" s="24" t="s">
        <v>124</v>
      </c>
      <c r="C159" s="17"/>
      <c r="D159" s="13"/>
      <c r="E159" s="13"/>
    </row>
    <row r="160" spans="1:5" ht="12.75">
      <c r="A160" s="9"/>
      <c r="B160" s="24" t="s">
        <v>126</v>
      </c>
      <c r="C160" s="17"/>
      <c r="D160" s="13"/>
      <c r="E160" s="13"/>
    </row>
    <row r="161" spans="1:5" ht="12.75">
      <c r="A161" s="9"/>
      <c r="B161" s="24" t="s">
        <v>125</v>
      </c>
      <c r="C161" s="17"/>
      <c r="D161" s="13"/>
      <c r="E161" s="13"/>
    </row>
    <row r="162" spans="1:5" ht="12.75">
      <c r="A162" s="9"/>
      <c r="B162" s="24"/>
      <c r="C162" s="17"/>
      <c r="D162" s="13"/>
      <c r="E162" s="13"/>
    </row>
    <row r="163" spans="1:5" ht="12.75">
      <c r="A163" s="9" t="s">
        <v>23</v>
      </c>
      <c r="B163" s="24" t="s">
        <v>11</v>
      </c>
      <c r="C163" s="17">
        <v>6837.98</v>
      </c>
      <c r="D163" s="13">
        <v>3700</v>
      </c>
      <c r="E163" s="13">
        <f>SUM(C163+D163)</f>
        <v>10537.98</v>
      </c>
    </row>
    <row r="164" spans="1:5" ht="12.75">
      <c r="A164" s="9" t="s">
        <v>127</v>
      </c>
      <c r="B164" s="24" t="s">
        <v>20</v>
      </c>
      <c r="C164" s="17">
        <v>200</v>
      </c>
      <c r="D164" s="13">
        <v>200</v>
      </c>
      <c r="E164" s="13">
        <f aca="true" t="shared" si="0" ref="E164:E172">SUM(C164+D164)</f>
        <v>400</v>
      </c>
    </row>
    <row r="165" spans="1:5" ht="12.75">
      <c r="A165" s="9" t="s">
        <v>24</v>
      </c>
      <c r="B165" s="24" t="s">
        <v>10</v>
      </c>
      <c r="C165" s="17">
        <v>8329</v>
      </c>
      <c r="D165" s="13">
        <v>3000</v>
      </c>
      <c r="E165" s="13">
        <f t="shared" si="0"/>
        <v>11329</v>
      </c>
    </row>
    <row r="166" spans="1:5" ht="12.75">
      <c r="A166" s="24" t="s">
        <v>43</v>
      </c>
      <c r="B166" s="24" t="s">
        <v>88</v>
      </c>
      <c r="C166" s="17">
        <v>520</v>
      </c>
      <c r="D166" s="13">
        <v>400</v>
      </c>
      <c r="E166" s="13">
        <f t="shared" si="0"/>
        <v>920</v>
      </c>
    </row>
    <row r="167" spans="1:5" ht="12.75">
      <c r="A167" s="9"/>
      <c r="B167" s="24" t="s">
        <v>89</v>
      </c>
      <c r="C167" s="17"/>
      <c r="D167" s="13"/>
      <c r="E167" s="13"/>
    </row>
    <row r="168" spans="1:5" ht="12.75">
      <c r="A168" s="24" t="s">
        <v>90</v>
      </c>
      <c r="B168" s="24" t="s">
        <v>16</v>
      </c>
      <c r="C168" s="17">
        <v>1300</v>
      </c>
      <c r="D168" s="13">
        <v>250</v>
      </c>
      <c r="E168" s="13">
        <f t="shared" si="0"/>
        <v>1550</v>
      </c>
    </row>
    <row r="169" spans="1:5" ht="12.75">
      <c r="A169" s="9"/>
      <c r="B169" s="24" t="s">
        <v>17</v>
      </c>
      <c r="C169" s="17"/>
      <c r="D169" s="13"/>
      <c r="E169" s="13"/>
    </row>
    <row r="170" spans="1:5" ht="12.75">
      <c r="A170" s="9" t="s">
        <v>25</v>
      </c>
      <c r="B170" s="24" t="s">
        <v>19</v>
      </c>
      <c r="C170" s="17">
        <v>3100</v>
      </c>
      <c r="D170" s="13">
        <v>500</v>
      </c>
      <c r="E170" s="13">
        <f t="shared" si="0"/>
        <v>3600</v>
      </c>
    </row>
    <row r="171" spans="1:5" ht="12.75">
      <c r="A171" s="43"/>
      <c r="B171" s="46" t="s">
        <v>18</v>
      </c>
      <c r="C171" s="23"/>
      <c r="D171" s="47"/>
      <c r="E171" s="47"/>
    </row>
    <row r="172" spans="1:5" ht="12.75">
      <c r="A172" s="9" t="s">
        <v>26</v>
      </c>
      <c r="B172" s="24" t="s">
        <v>94</v>
      </c>
      <c r="C172" s="17">
        <f>SUM(C163:C171)</f>
        <v>20286.98</v>
      </c>
      <c r="D172" s="13">
        <f>SUM(D163:D171)</f>
        <v>8050</v>
      </c>
      <c r="E172" s="13">
        <f t="shared" si="0"/>
        <v>28336.98</v>
      </c>
    </row>
    <row r="173" spans="1:5" ht="12.75">
      <c r="A173" s="9"/>
      <c r="B173" s="24" t="s">
        <v>27</v>
      </c>
      <c r="C173" s="17"/>
      <c r="D173" s="13"/>
      <c r="E173" s="13"/>
    </row>
    <row r="174" spans="1:5" ht="12.75">
      <c r="A174" s="9"/>
      <c r="B174" s="24" t="s">
        <v>28</v>
      </c>
      <c r="C174" s="17"/>
      <c r="D174" s="13"/>
      <c r="E174" s="13"/>
    </row>
    <row r="175" spans="1:5" ht="13.5" thickBot="1">
      <c r="A175" s="48"/>
      <c r="B175" s="50"/>
      <c r="C175" s="41"/>
      <c r="D175" s="49"/>
      <c r="E175" s="49"/>
    </row>
    <row r="176" spans="1:5" ht="12.75">
      <c r="A176" s="10"/>
      <c r="B176" s="36"/>
      <c r="C176" s="12"/>
      <c r="D176" s="12"/>
      <c r="E176" s="12"/>
    </row>
    <row r="177" spans="1:5" ht="12.75">
      <c r="A177" s="10"/>
      <c r="B177" s="36"/>
      <c r="C177" s="12"/>
      <c r="D177" s="12"/>
      <c r="E177" s="12"/>
    </row>
    <row r="178" spans="1:5" ht="13.5" thickBot="1">
      <c r="A178" s="1"/>
      <c r="B178" s="1"/>
      <c r="C178" s="1"/>
      <c r="D178" s="1"/>
      <c r="E178" s="1"/>
    </row>
    <row r="179" spans="1:5" ht="12.75">
      <c r="A179" s="2" t="s">
        <v>0</v>
      </c>
      <c r="B179" s="2"/>
      <c r="C179" s="14" t="s">
        <v>4</v>
      </c>
      <c r="D179" s="3"/>
      <c r="E179" s="3" t="s">
        <v>4</v>
      </c>
    </row>
    <row r="180" spans="1:5" ht="13.5" thickBot="1">
      <c r="A180" s="4" t="s">
        <v>1</v>
      </c>
      <c r="B180" s="4" t="s">
        <v>2</v>
      </c>
      <c r="C180" s="15" t="s">
        <v>6</v>
      </c>
      <c r="D180" s="5" t="s">
        <v>3</v>
      </c>
      <c r="E180" s="5" t="s">
        <v>5</v>
      </c>
    </row>
    <row r="181" spans="1:5" ht="12.75">
      <c r="A181" s="9"/>
      <c r="B181" s="24"/>
      <c r="C181" s="17"/>
      <c r="D181" s="13"/>
      <c r="E181" s="13"/>
    </row>
    <row r="182" spans="1:5" ht="12.75">
      <c r="A182" s="9" t="s">
        <v>44</v>
      </c>
      <c r="B182" s="24" t="s">
        <v>39</v>
      </c>
      <c r="C182" s="17">
        <v>76700</v>
      </c>
      <c r="D182" s="13">
        <v>50000</v>
      </c>
      <c r="E182" s="13">
        <f>SUM(C182+D182)</f>
        <v>126700</v>
      </c>
    </row>
    <row r="183" spans="1:5" ht="12.75">
      <c r="A183" s="9"/>
      <c r="B183" s="24" t="s">
        <v>129</v>
      </c>
      <c r="C183" s="17"/>
      <c r="D183" s="13"/>
      <c r="E183" s="13"/>
    </row>
    <row r="184" spans="1:5" ht="12.75">
      <c r="A184" s="9"/>
      <c r="B184" s="24" t="s">
        <v>247</v>
      </c>
      <c r="C184" s="17"/>
      <c r="D184" s="13"/>
      <c r="E184" s="13"/>
    </row>
    <row r="185" spans="1:5" ht="12.75">
      <c r="A185" s="9"/>
      <c r="B185" s="24"/>
      <c r="C185" s="17"/>
      <c r="D185" s="13"/>
      <c r="E185" s="13"/>
    </row>
    <row r="186" spans="1:5" ht="12.75">
      <c r="A186" s="9" t="s">
        <v>128</v>
      </c>
      <c r="B186" s="24" t="s">
        <v>11</v>
      </c>
      <c r="C186" s="17">
        <v>14000</v>
      </c>
      <c r="D186" s="13">
        <v>6000</v>
      </c>
      <c r="E186" s="13">
        <f>SUM(C186+D186)</f>
        <v>20000</v>
      </c>
    </row>
    <row r="187" spans="1:5" ht="12.75">
      <c r="A187" s="9"/>
      <c r="B187" s="24" t="s">
        <v>130</v>
      </c>
      <c r="C187" s="17"/>
      <c r="D187" s="13"/>
      <c r="E187" s="13"/>
    </row>
    <row r="188" spans="1:5" ht="12.75">
      <c r="A188" s="9"/>
      <c r="B188" s="24"/>
      <c r="C188" s="17"/>
      <c r="D188" s="13"/>
      <c r="E188" s="13"/>
    </row>
    <row r="189" spans="1:5" ht="12.75">
      <c r="A189" s="9" t="s">
        <v>46</v>
      </c>
      <c r="B189" s="24" t="s">
        <v>153</v>
      </c>
      <c r="C189" s="17">
        <v>95000</v>
      </c>
      <c r="D189" s="13">
        <v>35000</v>
      </c>
      <c r="E189" s="13">
        <f>SUM(C189+D189)</f>
        <v>130000</v>
      </c>
    </row>
    <row r="190" spans="1:5" ht="12.75">
      <c r="A190" s="9"/>
      <c r="B190" s="24" t="s">
        <v>154</v>
      </c>
      <c r="C190" s="17"/>
      <c r="D190" s="13"/>
      <c r="E190" s="13"/>
    </row>
    <row r="191" spans="1:5" ht="12.75">
      <c r="A191" s="9"/>
      <c r="B191" s="24" t="s">
        <v>155</v>
      </c>
      <c r="C191" s="17"/>
      <c r="D191" s="13"/>
      <c r="E191" s="13"/>
    </row>
    <row r="192" spans="1:5" ht="13.5" thickBot="1">
      <c r="A192" s="9"/>
      <c r="B192" s="9"/>
      <c r="C192" s="17"/>
      <c r="D192" s="13"/>
      <c r="E192" s="13"/>
    </row>
    <row r="193" spans="1:5" ht="13.5" thickBot="1">
      <c r="A193" s="31"/>
      <c r="B193" s="7" t="s">
        <v>12</v>
      </c>
      <c r="C193" s="8">
        <f>C67+C75+C90+C97+C108+C138+C141+C146+C153+C158+C172+C182+C186+C189</f>
        <v>5544748.960000001</v>
      </c>
      <c r="D193" s="8">
        <f>D67+D75+D90+D97+D108+D138+D141+D146+D153+D158+D172+D182+D186+D189</f>
        <v>-3118576</v>
      </c>
      <c r="E193" s="8">
        <f>SUM(C193+D193)</f>
        <v>2426172.960000001</v>
      </c>
    </row>
    <row r="194" spans="1:5" ht="12.75">
      <c r="A194" s="10"/>
      <c r="B194" s="18"/>
      <c r="C194" s="19"/>
      <c r="D194" s="19"/>
      <c r="E194" s="19"/>
    </row>
    <row r="195" spans="1:5" ht="12.75">
      <c r="A195" s="25" t="s">
        <v>156</v>
      </c>
      <c r="B195" s="25"/>
      <c r="C195" s="26"/>
      <c r="D195" s="26"/>
      <c r="E195" s="26"/>
    </row>
    <row r="196" spans="1:5" ht="12.75">
      <c r="A196" s="25" t="s">
        <v>259</v>
      </c>
      <c r="B196" s="25"/>
      <c r="C196" s="26"/>
      <c r="D196" s="26"/>
      <c r="E196" s="26"/>
    </row>
    <row r="197" spans="1:5" ht="12.75">
      <c r="A197" s="18" t="s">
        <v>260</v>
      </c>
      <c r="B197" s="25"/>
      <c r="C197" s="26"/>
      <c r="D197" s="26"/>
      <c r="E197" s="26"/>
    </row>
    <row r="198" spans="1:5" ht="12.75">
      <c r="A198" s="25"/>
      <c r="B198" s="25"/>
      <c r="C198" s="26"/>
      <c r="D198" s="26"/>
      <c r="E198" s="26"/>
    </row>
    <row r="199" spans="1:5" ht="12.75">
      <c r="A199" s="27" t="s">
        <v>157</v>
      </c>
      <c r="B199" s="25"/>
      <c r="C199" s="26"/>
      <c r="D199" s="26"/>
      <c r="E199" s="26"/>
    </row>
    <row r="200" spans="1:5" ht="12.75">
      <c r="A200" s="25"/>
      <c r="B200" s="25"/>
      <c r="C200" s="26"/>
      <c r="D200" s="26"/>
      <c r="E200" s="26"/>
    </row>
    <row r="201" spans="1:5" ht="12.75">
      <c r="A201" s="25"/>
      <c r="B201" s="25" t="s">
        <v>13</v>
      </c>
      <c r="C201" s="26">
        <v>22799374</v>
      </c>
      <c r="D201" s="26"/>
      <c r="E201" s="26"/>
    </row>
    <row r="202" spans="1:5" ht="12.75">
      <c r="A202" s="25"/>
      <c r="B202" s="25" t="s">
        <v>248</v>
      </c>
      <c r="C202" s="26">
        <v>665723.34</v>
      </c>
      <c r="D202" s="26"/>
      <c r="E202" s="26"/>
    </row>
    <row r="203" spans="1:5" ht="12.75">
      <c r="A203" s="25"/>
      <c r="B203" s="25" t="s">
        <v>14</v>
      </c>
      <c r="C203" s="26"/>
      <c r="D203" s="26"/>
      <c r="E203" s="26"/>
    </row>
    <row r="204" spans="1:5" ht="12.75">
      <c r="A204" s="25"/>
      <c r="B204" s="27" t="s">
        <v>249</v>
      </c>
      <c r="C204" s="26">
        <v>800000</v>
      </c>
      <c r="D204" s="26"/>
      <c r="E204" s="26"/>
    </row>
    <row r="205" spans="1:5" ht="12.75">
      <c r="A205" s="25"/>
      <c r="B205" s="27" t="s">
        <v>21</v>
      </c>
      <c r="C205" s="26"/>
      <c r="D205" s="26"/>
      <c r="E205" s="26"/>
    </row>
    <row r="206" spans="1:5" ht="13.5" thickBot="1">
      <c r="A206" s="25"/>
      <c r="B206" s="27" t="s">
        <v>250</v>
      </c>
      <c r="C206" s="30">
        <v>722247.66</v>
      </c>
      <c r="D206" s="26"/>
      <c r="E206" s="26"/>
    </row>
    <row r="207" spans="1:5" ht="12.75">
      <c r="A207" s="25"/>
      <c r="B207" s="25"/>
      <c r="C207" s="19">
        <f>SUM(C201:C206)</f>
        <v>24987345</v>
      </c>
      <c r="D207" s="26"/>
      <c r="E207" s="26"/>
    </row>
    <row r="208" spans="1:5" ht="12.75">
      <c r="A208" s="18"/>
      <c r="B208" s="18"/>
      <c r="C208" s="19"/>
      <c r="D208" s="19"/>
      <c r="E208" s="19"/>
    </row>
    <row r="209" spans="1:5" ht="13.5" thickBot="1">
      <c r="A209" s="18"/>
      <c r="B209" s="25" t="s">
        <v>15</v>
      </c>
      <c r="C209" s="30">
        <v>24987345</v>
      </c>
      <c r="D209" s="19"/>
      <c r="E209" s="19"/>
    </row>
    <row r="210" spans="1:5" ht="12.75">
      <c r="A210" s="10"/>
      <c r="B210" s="10"/>
      <c r="C210" s="19">
        <f>SUM(C209:C209)</f>
        <v>24987345</v>
      </c>
      <c r="D210" s="12"/>
      <c r="E210" s="12"/>
    </row>
    <row r="211" spans="1:5" ht="12.75">
      <c r="A211" s="10"/>
      <c r="B211" s="10"/>
      <c r="C211" s="19"/>
      <c r="D211" s="12"/>
      <c r="E211" s="12"/>
    </row>
    <row r="212" spans="1:5" ht="12.75">
      <c r="A212" s="10"/>
      <c r="B212" s="10"/>
      <c r="C212" s="19"/>
      <c r="D212" s="12"/>
      <c r="E212" s="12"/>
    </row>
    <row r="213" spans="1:5" ht="12.75">
      <c r="A213" s="10" t="s">
        <v>251</v>
      </c>
      <c r="B213" s="10"/>
      <c r="C213" s="19"/>
      <c r="D213" s="12"/>
      <c r="E213" s="12"/>
    </row>
    <row r="214" spans="1:5" ht="13.5" thickBot="1">
      <c r="A214" s="20"/>
      <c r="B214" s="20"/>
      <c r="C214" s="29"/>
      <c r="D214" s="21"/>
      <c r="E214" s="21"/>
    </row>
    <row r="215" spans="1:5" ht="12.75">
      <c r="A215" s="2" t="s">
        <v>0</v>
      </c>
      <c r="B215" s="2"/>
      <c r="C215" s="14" t="s">
        <v>4</v>
      </c>
      <c r="D215" s="3"/>
      <c r="E215" s="14" t="s">
        <v>4</v>
      </c>
    </row>
    <row r="216" spans="1:5" ht="13.5" thickBot="1">
      <c r="A216" s="4" t="s">
        <v>1</v>
      </c>
      <c r="B216" s="4" t="s">
        <v>2</v>
      </c>
      <c r="C216" s="15" t="s">
        <v>6</v>
      </c>
      <c r="D216" s="5" t="s">
        <v>3</v>
      </c>
      <c r="E216" s="15" t="s">
        <v>5</v>
      </c>
    </row>
    <row r="217" spans="1:5" ht="12.75">
      <c r="A217" s="53"/>
      <c r="B217" s="53"/>
      <c r="C217" s="38"/>
      <c r="D217" s="54"/>
      <c r="E217" s="34"/>
    </row>
    <row r="218" spans="1:5" ht="12.75">
      <c r="A218" s="9" t="s">
        <v>158</v>
      </c>
      <c r="B218" s="9" t="s">
        <v>11</v>
      </c>
      <c r="C218" s="17">
        <v>23514</v>
      </c>
      <c r="D218" s="13">
        <v>10000</v>
      </c>
      <c r="E218" s="32">
        <f aca="true" t="shared" si="1" ref="E218:E318">SUM(C218:D218)</f>
        <v>33514</v>
      </c>
    </row>
    <row r="219" spans="1:5" ht="12.75">
      <c r="A219" s="9" t="s">
        <v>159</v>
      </c>
      <c r="B219" s="9" t="s">
        <v>10</v>
      </c>
      <c r="C219" s="17">
        <v>63470</v>
      </c>
      <c r="D219" s="13">
        <v>-13000</v>
      </c>
      <c r="E219" s="32">
        <f t="shared" si="1"/>
        <v>50470</v>
      </c>
    </row>
    <row r="220" spans="1:5" ht="12.75">
      <c r="A220" s="9" t="s">
        <v>160</v>
      </c>
      <c r="B220" s="9" t="s">
        <v>161</v>
      </c>
      <c r="C220" s="17">
        <v>7900</v>
      </c>
      <c r="D220" s="13">
        <v>3000</v>
      </c>
      <c r="E220" s="32">
        <f t="shared" si="1"/>
        <v>10900</v>
      </c>
    </row>
    <row r="221" spans="1:5" ht="12.75">
      <c r="A221" s="43"/>
      <c r="B221" s="43" t="s">
        <v>162</v>
      </c>
      <c r="C221" s="23"/>
      <c r="D221" s="47"/>
      <c r="E221" s="33"/>
    </row>
    <row r="222" spans="1:5" ht="12.75">
      <c r="A222" s="9" t="s">
        <v>163</v>
      </c>
      <c r="B222" s="24" t="s">
        <v>22</v>
      </c>
      <c r="C222" s="17">
        <f>SUM(C218:C221)</f>
        <v>94884</v>
      </c>
      <c r="D222" s="13">
        <f>SUM(D218:D221)</f>
        <v>0</v>
      </c>
      <c r="E222" s="32">
        <f t="shared" si="1"/>
        <v>94884</v>
      </c>
    </row>
    <row r="223" spans="1:5" ht="12.75">
      <c r="A223" s="9"/>
      <c r="B223" s="9"/>
      <c r="C223" s="17"/>
      <c r="D223" s="13"/>
      <c r="E223" s="32"/>
    </row>
    <row r="224" spans="1:5" ht="12.75">
      <c r="A224" s="24" t="s">
        <v>164</v>
      </c>
      <c r="B224" s="24" t="s">
        <v>11</v>
      </c>
      <c r="C224" s="17">
        <v>1000</v>
      </c>
      <c r="D224" s="13">
        <v>985</v>
      </c>
      <c r="E224" s="32">
        <f t="shared" si="1"/>
        <v>1985</v>
      </c>
    </row>
    <row r="225" spans="1:5" ht="12.75">
      <c r="A225" s="46" t="s">
        <v>165</v>
      </c>
      <c r="B225" s="46" t="s">
        <v>10</v>
      </c>
      <c r="C225" s="23">
        <v>7000</v>
      </c>
      <c r="D225" s="47">
        <v>-985</v>
      </c>
      <c r="E225" s="33">
        <f t="shared" si="1"/>
        <v>6015</v>
      </c>
    </row>
    <row r="226" spans="1:5" ht="12.75">
      <c r="A226" s="52" t="s">
        <v>166</v>
      </c>
      <c r="B226" s="52" t="s">
        <v>167</v>
      </c>
      <c r="C226" s="51">
        <f>SUM(C224:C225)</f>
        <v>8000</v>
      </c>
      <c r="D226" s="55">
        <f>SUM(D224:D225)</f>
        <v>0</v>
      </c>
      <c r="E226" s="51">
        <f t="shared" si="1"/>
        <v>8000</v>
      </c>
    </row>
    <row r="227" spans="1:5" ht="12.75">
      <c r="A227" s="52"/>
      <c r="B227" s="52" t="s">
        <v>168</v>
      </c>
      <c r="C227" s="51"/>
      <c r="D227" s="55"/>
      <c r="E227" s="51"/>
    </row>
    <row r="228" spans="1:5" ht="12.75">
      <c r="A228" s="24" t="s">
        <v>169</v>
      </c>
      <c r="B228" s="24" t="s">
        <v>42</v>
      </c>
      <c r="C228" s="17">
        <v>172379</v>
      </c>
      <c r="D228" s="13">
        <v>-346</v>
      </c>
      <c r="E228" s="32">
        <f t="shared" si="1"/>
        <v>172033</v>
      </c>
    </row>
    <row r="229" spans="1:5" ht="12.75">
      <c r="A229" s="24" t="s">
        <v>170</v>
      </c>
      <c r="B229" s="24" t="s">
        <v>11</v>
      </c>
      <c r="C229" s="17">
        <v>70163</v>
      </c>
      <c r="D229" s="13">
        <v>2400</v>
      </c>
      <c r="E229" s="32">
        <f t="shared" si="1"/>
        <v>72563</v>
      </c>
    </row>
    <row r="230" spans="1:5" ht="12.75">
      <c r="A230" s="24" t="s">
        <v>171</v>
      </c>
      <c r="B230" s="24" t="s">
        <v>172</v>
      </c>
      <c r="C230" s="17">
        <v>8415</v>
      </c>
      <c r="D230" s="13">
        <v>-1000</v>
      </c>
      <c r="E230" s="32">
        <f t="shared" si="1"/>
        <v>7415</v>
      </c>
    </row>
    <row r="231" spans="1:5" ht="12.75">
      <c r="A231" s="9"/>
      <c r="B231" s="24" t="s">
        <v>173</v>
      </c>
      <c r="C231" s="17"/>
      <c r="D231" s="13"/>
      <c r="E231" s="32"/>
    </row>
    <row r="232" spans="1:5" ht="12.75">
      <c r="A232" s="24" t="s">
        <v>174</v>
      </c>
      <c r="B232" s="24" t="s">
        <v>10</v>
      </c>
      <c r="C232" s="17">
        <v>56505</v>
      </c>
      <c r="D232" s="13">
        <v>2976</v>
      </c>
      <c r="E232" s="32">
        <f t="shared" si="1"/>
        <v>59481</v>
      </c>
    </row>
    <row r="233" spans="1:5" ht="12.75">
      <c r="A233" s="24" t="s">
        <v>175</v>
      </c>
      <c r="B233" s="24" t="s">
        <v>176</v>
      </c>
      <c r="C233" s="17">
        <v>4759</v>
      </c>
      <c r="D233" s="13">
        <v>-1400</v>
      </c>
      <c r="E233" s="32">
        <f t="shared" si="1"/>
        <v>3359</v>
      </c>
    </row>
    <row r="234" spans="1:5" ht="13.5" thickBot="1">
      <c r="A234" s="48"/>
      <c r="B234" s="50"/>
      <c r="C234" s="41"/>
      <c r="D234" s="49"/>
      <c r="E234" s="39"/>
    </row>
    <row r="235" spans="1:5" ht="12.75">
      <c r="A235" s="10"/>
      <c r="B235" s="36"/>
      <c r="C235" s="12"/>
      <c r="D235" s="12"/>
      <c r="E235" s="35"/>
    </row>
    <row r="236" spans="1:5" ht="12.75">
      <c r="A236" s="10"/>
      <c r="B236" s="36"/>
      <c r="C236" s="12"/>
      <c r="D236" s="12"/>
      <c r="E236" s="35"/>
    </row>
    <row r="237" spans="1:5" ht="13.5" thickBot="1">
      <c r="A237" s="10"/>
      <c r="B237" s="36"/>
      <c r="C237" s="12"/>
      <c r="D237" s="12"/>
      <c r="E237" s="35"/>
    </row>
    <row r="238" spans="1:5" ht="12.75">
      <c r="A238" s="2" t="s">
        <v>0</v>
      </c>
      <c r="B238" s="2"/>
      <c r="C238" s="14" t="s">
        <v>4</v>
      </c>
      <c r="D238" s="3"/>
      <c r="E238" s="3" t="s">
        <v>4</v>
      </c>
    </row>
    <row r="239" spans="1:5" ht="13.5" thickBot="1">
      <c r="A239" s="4" t="s">
        <v>1</v>
      </c>
      <c r="B239" s="4" t="s">
        <v>2</v>
      </c>
      <c r="C239" s="15" t="s">
        <v>6</v>
      </c>
      <c r="D239" s="5" t="s">
        <v>3</v>
      </c>
      <c r="E239" s="5" t="s">
        <v>5</v>
      </c>
    </row>
    <row r="240" spans="1:5" ht="12.75">
      <c r="A240" s="9"/>
      <c r="B240" s="24"/>
      <c r="C240" s="17"/>
      <c r="D240" s="13"/>
      <c r="E240" s="37"/>
    </row>
    <row r="241" spans="1:5" ht="12.75">
      <c r="A241" s="9" t="s">
        <v>177</v>
      </c>
      <c r="B241" s="24" t="s">
        <v>16</v>
      </c>
      <c r="C241" s="17">
        <v>5573</v>
      </c>
      <c r="D241" s="13">
        <v>-1000</v>
      </c>
      <c r="E241" s="37">
        <f t="shared" si="1"/>
        <v>4573</v>
      </c>
    </row>
    <row r="242" spans="1:5" ht="12.75">
      <c r="A242" s="43"/>
      <c r="B242" s="46" t="s">
        <v>17</v>
      </c>
      <c r="C242" s="23"/>
      <c r="D242" s="47"/>
      <c r="E242" s="58"/>
    </row>
    <row r="243" spans="1:5" ht="12.75">
      <c r="A243" s="52" t="s">
        <v>178</v>
      </c>
      <c r="B243" s="52" t="s">
        <v>179</v>
      </c>
      <c r="C243" s="51">
        <f>SUM(C228:C242)</f>
        <v>317794</v>
      </c>
      <c r="D243" s="55">
        <f>SUM(D228:D242)</f>
        <v>1630</v>
      </c>
      <c r="E243" s="55">
        <f t="shared" si="1"/>
        <v>319424</v>
      </c>
    </row>
    <row r="244" spans="1:5" ht="12.75">
      <c r="A244" s="24" t="s">
        <v>180</v>
      </c>
      <c r="B244" s="24" t="s">
        <v>181</v>
      </c>
      <c r="C244" s="17">
        <v>3207</v>
      </c>
      <c r="D244" s="13">
        <v>-600</v>
      </c>
      <c r="E244" s="37">
        <f t="shared" si="1"/>
        <v>2607</v>
      </c>
    </row>
    <row r="245" spans="1:5" ht="12.75">
      <c r="A245" s="9"/>
      <c r="B245" s="24" t="s">
        <v>173</v>
      </c>
      <c r="C245" s="17"/>
      <c r="D245" s="13"/>
      <c r="E245" s="37"/>
    </row>
    <row r="246" spans="1:5" ht="12.75">
      <c r="A246" s="46" t="s">
        <v>182</v>
      </c>
      <c r="B246" s="46" t="s">
        <v>10</v>
      </c>
      <c r="C246" s="23">
        <v>2127</v>
      </c>
      <c r="D246" s="47">
        <v>450</v>
      </c>
      <c r="E246" s="58">
        <f t="shared" si="1"/>
        <v>2577</v>
      </c>
    </row>
    <row r="247" spans="1:5" ht="12.75">
      <c r="A247" s="52" t="s">
        <v>183</v>
      </c>
      <c r="B247" s="52" t="s">
        <v>252</v>
      </c>
      <c r="C247" s="51">
        <f>SUM(C244:C246)</f>
        <v>5334</v>
      </c>
      <c r="D247" s="55">
        <f>SUM(D244:D246)</f>
        <v>-150</v>
      </c>
      <c r="E247" s="55">
        <f t="shared" si="1"/>
        <v>5184</v>
      </c>
    </row>
    <row r="248" spans="1:5" ht="12.75">
      <c r="A248" s="24" t="s">
        <v>184</v>
      </c>
      <c r="B248" s="24" t="s">
        <v>181</v>
      </c>
      <c r="C248" s="17">
        <v>4477</v>
      </c>
      <c r="D248" s="13">
        <v>-1000</v>
      </c>
      <c r="E248" s="37">
        <f t="shared" si="1"/>
        <v>3477</v>
      </c>
    </row>
    <row r="249" spans="1:5" ht="12.75">
      <c r="A249" s="9"/>
      <c r="B249" s="24" t="s">
        <v>173</v>
      </c>
      <c r="C249" s="17"/>
      <c r="D249" s="13"/>
      <c r="E249" s="37"/>
    </row>
    <row r="250" spans="1:5" ht="12.75">
      <c r="A250" s="24" t="s">
        <v>185</v>
      </c>
      <c r="B250" s="24" t="s">
        <v>16</v>
      </c>
      <c r="C250" s="17">
        <v>1170</v>
      </c>
      <c r="D250" s="13">
        <v>-180</v>
      </c>
      <c r="E250" s="37">
        <f t="shared" si="1"/>
        <v>990</v>
      </c>
    </row>
    <row r="251" spans="1:5" ht="12.75">
      <c r="A251" s="43"/>
      <c r="B251" s="46" t="s">
        <v>17</v>
      </c>
      <c r="C251" s="23"/>
      <c r="D251" s="47"/>
      <c r="E251" s="58"/>
    </row>
    <row r="252" spans="1:5" ht="12.75">
      <c r="A252" s="52" t="s">
        <v>186</v>
      </c>
      <c r="B252" s="52" t="s">
        <v>187</v>
      </c>
      <c r="C252" s="51">
        <f>SUM(C248:C251)</f>
        <v>5647</v>
      </c>
      <c r="D252" s="55">
        <f>SUM(D248:D251)</f>
        <v>-1180</v>
      </c>
      <c r="E252" s="55">
        <f t="shared" si="1"/>
        <v>4467</v>
      </c>
    </row>
    <row r="253" spans="1:5" ht="12.75">
      <c r="A253" s="24" t="s">
        <v>188</v>
      </c>
      <c r="B253" s="24" t="s">
        <v>142</v>
      </c>
      <c r="C253" s="17">
        <v>1297002</v>
      </c>
      <c r="D253" s="13">
        <v>-10000</v>
      </c>
      <c r="E253" s="37">
        <f t="shared" si="1"/>
        <v>1287002</v>
      </c>
    </row>
    <row r="254" spans="1:5" ht="12.75">
      <c r="A254" s="24" t="s">
        <v>189</v>
      </c>
      <c r="B254" s="24" t="s">
        <v>181</v>
      </c>
      <c r="C254" s="17">
        <v>13600</v>
      </c>
      <c r="D254" s="13">
        <v>-1300</v>
      </c>
      <c r="E254" s="37">
        <f t="shared" si="1"/>
        <v>12300</v>
      </c>
    </row>
    <row r="255" spans="1:5" ht="12.75">
      <c r="A255" s="9"/>
      <c r="B255" s="24" t="s">
        <v>173</v>
      </c>
      <c r="C255" s="17"/>
      <c r="D255" s="13"/>
      <c r="E255" s="37"/>
    </row>
    <row r="256" spans="1:5" ht="12.75">
      <c r="A256" s="24" t="s">
        <v>84</v>
      </c>
      <c r="B256" s="24" t="s">
        <v>20</v>
      </c>
      <c r="C256" s="17">
        <v>49050</v>
      </c>
      <c r="D256" s="13">
        <v>10000</v>
      </c>
      <c r="E256" s="37">
        <f t="shared" si="1"/>
        <v>59050</v>
      </c>
    </row>
    <row r="257" spans="1:5" ht="12.75">
      <c r="A257" s="24" t="s">
        <v>190</v>
      </c>
      <c r="B257" s="24" t="s">
        <v>10</v>
      </c>
      <c r="C257" s="17">
        <v>19000</v>
      </c>
      <c r="D257" s="13">
        <v>1700</v>
      </c>
      <c r="E257" s="37">
        <f t="shared" si="1"/>
        <v>20700</v>
      </c>
    </row>
    <row r="258" spans="1:5" ht="12.75">
      <c r="A258" s="46" t="s">
        <v>191</v>
      </c>
      <c r="B258" s="46" t="s">
        <v>192</v>
      </c>
      <c r="C258" s="23">
        <v>3300</v>
      </c>
      <c r="D258" s="47">
        <v>-400</v>
      </c>
      <c r="E258" s="58">
        <f t="shared" si="1"/>
        <v>2900</v>
      </c>
    </row>
    <row r="259" spans="1:5" ht="12.75">
      <c r="A259" s="52" t="s">
        <v>193</v>
      </c>
      <c r="B259" s="52" t="s">
        <v>194</v>
      </c>
      <c r="C259" s="51">
        <f>SUM(C253:C258)</f>
        <v>1381952</v>
      </c>
      <c r="D259" s="55">
        <f>SUM(D253:D258)</f>
        <v>0</v>
      </c>
      <c r="E259" s="55">
        <f t="shared" si="1"/>
        <v>1381952</v>
      </c>
    </row>
    <row r="260" spans="1:5" ht="12.75">
      <c r="A260" s="24" t="s">
        <v>195</v>
      </c>
      <c r="B260" s="24" t="s">
        <v>192</v>
      </c>
      <c r="C260" s="17">
        <v>4500</v>
      </c>
      <c r="D260" s="13">
        <v>-1000</v>
      </c>
      <c r="E260" s="37">
        <f t="shared" si="1"/>
        <v>3500</v>
      </c>
    </row>
    <row r="261" spans="1:5" ht="12.75">
      <c r="A261" s="24" t="s">
        <v>196</v>
      </c>
      <c r="B261" s="24" t="s">
        <v>37</v>
      </c>
      <c r="C261" s="17">
        <v>1800</v>
      </c>
      <c r="D261" s="13">
        <v>500</v>
      </c>
      <c r="E261" s="37">
        <f t="shared" si="1"/>
        <v>2300</v>
      </c>
    </row>
    <row r="262" spans="1:5" ht="12.75">
      <c r="A262" s="24" t="s">
        <v>197</v>
      </c>
      <c r="B262" s="24" t="s">
        <v>16</v>
      </c>
      <c r="C262" s="17">
        <v>2500</v>
      </c>
      <c r="D262" s="13">
        <v>-400</v>
      </c>
      <c r="E262" s="37">
        <f t="shared" si="1"/>
        <v>2100</v>
      </c>
    </row>
    <row r="263" spans="1:5" ht="12.75">
      <c r="A263" s="9"/>
      <c r="B263" s="24" t="s">
        <v>17</v>
      </c>
      <c r="C263" s="17"/>
      <c r="D263" s="13"/>
      <c r="E263" s="37"/>
    </row>
    <row r="264" spans="1:5" ht="12.75">
      <c r="A264" s="24" t="s">
        <v>198</v>
      </c>
      <c r="B264" s="24" t="s">
        <v>19</v>
      </c>
      <c r="C264" s="17">
        <v>5000</v>
      </c>
      <c r="D264" s="13">
        <v>900</v>
      </c>
      <c r="E264" s="37">
        <f t="shared" si="1"/>
        <v>5900</v>
      </c>
    </row>
    <row r="265" spans="1:5" ht="12.75">
      <c r="A265" s="43"/>
      <c r="B265" s="46" t="s">
        <v>18</v>
      </c>
      <c r="C265" s="23"/>
      <c r="D265" s="47"/>
      <c r="E265" s="58"/>
    </row>
    <row r="266" spans="1:5" ht="12.75">
      <c r="A266" s="52" t="s">
        <v>199</v>
      </c>
      <c r="B266" s="52" t="s">
        <v>253</v>
      </c>
      <c r="C266" s="51">
        <f>SUM(C260:C265)</f>
        <v>13800</v>
      </c>
      <c r="D266" s="55">
        <f>SUM(D260:D265)</f>
        <v>0</v>
      </c>
      <c r="E266" s="55">
        <f t="shared" si="1"/>
        <v>13800</v>
      </c>
    </row>
    <row r="267" spans="1:5" ht="12.75">
      <c r="A267" s="46" t="s">
        <v>200</v>
      </c>
      <c r="B267" s="46" t="s">
        <v>11</v>
      </c>
      <c r="C267" s="33">
        <v>17375</v>
      </c>
      <c r="D267" s="58">
        <v>-300</v>
      </c>
      <c r="E267" s="58">
        <f t="shared" si="1"/>
        <v>17075</v>
      </c>
    </row>
    <row r="268" spans="1:5" ht="12.75">
      <c r="A268" s="52" t="s">
        <v>201</v>
      </c>
      <c r="B268" s="52" t="s">
        <v>254</v>
      </c>
      <c r="C268" s="51">
        <f>SUM(C267)</f>
        <v>17375</v>
      </c>
      <c r="D268" s="55">
        <f>SUM(D267)</f>
        <v>-300</v>
      </c>
      <c r="E268" s="55">
        <f t="shared" si="1"/>
        <v>17075</v>
      </c>
    </row>
    <row r="269" spans="1:5" ht="12.75">
      <c r="A269" s="24" t="s">
        <v>202</v>
      </c>
      <c r="B269" s="24" t="s">
        <v>10</v>
      </c>
      <c r="C269" s="32">
        <v>22100</v>
      </c>
      <c r="D269" s="37">
        <v>4700</v>
      </c>
      <c r="E269" s="37">
        <f t="shared" si="1"/>
        <v>26800</v>
      </c>
    </row>
    <row r="270" spans="1:5" ht="12.75">
      <c r="A270" s="46" t="s">
        <v>203</v>
      </c>
      <c r="B270" s="46" t="s">
        <v>255</v>
      </c>
      <c r="C270" s="33">
        <v>7000</v>
      </c>
      <c r="D270" s="58">
        <v>-4700</v>
      </c>
      <c r="E270" s="58">
        <f t="shared" si="1"/>
        <v>2300</v>
      </c>
    </row>
    <row r="271" spans="1:5" ht="13.5" thickBot="1">
      <c r="A271" s="59" t="s">
        <v>47</v>
      </c>
      <c r="B271" s="59" t="s">
        <v>48</v>
      </c>
      <c r="C271" s="56">
        <f>SUM(C269:C270)</f>
        <v>29100</v>
      </c>
      <c r="D271" s="60">
        <f>SUM(D269:D270)</f>
        <v>0</v>
      </c>
      <c r="E271" s="60">
        <f t="shared" si="1"/>
        <v>29100</v>
      </c>
    </row>
    <row r="272" spans="1:5" ht="12.75">
      <c r="A272" s="24"/>
      <c r="B272" s="62" t="s">
        <v>204</v>
      </c>
      <c r="C272" s="57">
        <f>C226+C243+C247+C252+C259+C266+C268+C271</f>
        <v>1779002</v>
      </c>
      <c r="D272" s="61">
        <f>D226+D243+D247+D252+D259+D266+D268+D271</f>
        <v>0</v>
      </c>
      <c r="E272" s="61">
        <f t="shared" si="1"/>
        <v>1779002</v>
      </c>
    </row>
    <row r="273" spans="1:5" ht="12.75">
      <c r="A273" s="24"/>
      <c r="B273" s="62"/>
      <c r="C273" s="57"/>
      <c r="D273" s="61"/>
      <c r="E273" s="61"/>
    </row>
    <row r="274" spans="1:5" ht="12.75">
      <c r="A274" s="24" t="s">
        <v>205</v>
      </c>
      <c r="B274" s="9" t="s">
        <v>206</v>
      </c>
      <c r="C274" s="17">
        <v>14500</v>
      </c>
      <c r="D274" s="13">
        <v>-2000</v>
      </c>
      <c r="E274" s="37">
        <f t="shared" si="1"/>
        <v>12500</v>
      </c>
    </row>
    <row r="275" spans="1:5" ht="12.75">
      <c r="A275" s="24" t="s">
        <v>207</v>
      </c>
      <c r="B275" s="24" t="s">
        <v>16</v>
      </c>
      <c r="C275" s="17">
        <v>6500</v>
      </c>
      <c r="D275" s="13">
        <v>2000</v>
      </c>
      <c r="E275" s="37">
        <f t="shared" si="1"/>
        <v>8500</v>
      </c>
    </row>
    <row r="276" spans="1:5" ht="12.75">
      <c r="A276" s="43"/>
      <c r="B276" s="46" t="s">
        <v>17</v>
      </c>
      <c r="C276" s="23"/>
      <c r="D276" s="47"/>
      <c r="E276" s="58"/>
    </row>
    <row r="277" spans="1:5" ht="12.75">
      <c r="A277" s="9" t="s">
        <v>32</v>
      </c>
      <c r="B277" s="24" t="s">
        <v>33</v>
      </c>
      <c r="C277" s="17">
        <f>SUM(C274:C276)</f>
        <v>21000</v>
      </c>
      <c r="D277" s="13">
        <f>SUM(D274:D276)</f>
        <v>0</v>
      </c>
      <c r="E277" s="37">
        <f t="shared" si="1"/>
        <v>21000</v>
      </c>
    </row>
    <row r="278" spans="1:5" ht="12.75">
      <c r="A278" s="9"/>
      <c r="B278" s="24"/>
      <c r="C278" s="17"/>
      <c r="D278" s="13"/>
      <c r="E278" s="37"/>
    </row>
    <row r="279" spans="1:5" ht="12.75">
      <c r="A279" s="24" t="s">
        <v>208</v>
      </c>
      <c r="B279" s="24" t="s">
        <v>11</v>
      </c>
      <c r="C279" s="17">
        <v>9000</v>
      </c>
      <c r="D279" s="13">
        <v>1000</v>
      </c>
      <c r="E279" s="37">
        <f t="shared" si="1"/>
        <v>10000</v>
      </c>
    </row>
    <row r="280" spans="1:5" ht="12.75">
      <c r="A280" s="24" t="s">
        <v>209</v>
      </c>
      <c r="B280" s="24" t="s">
        <v>88</v>
      </c>
      <c r="C280" s="17">
        <v>3000</v>
      </c>
      <c r="D280" s="13">
        <v>-1000</v>
      </c>
      <c r="E280" s="37">
        <f t="shared" si="1"/>
        <v>2000</v>
      </c>
    </row>
    <row r="281" spans="1:5" ht="12.75">
      <c r="A281" s="43"/>
      <c r="B281" s="46" t="s">
        <v>89</v>
      </c>
      <c r="C281" s="23"/>
      <c r="D281" s="47"/>
      <c r="E281" s="58"/>
    </row>
    <row r="282" spans="1:5" ht="12.75">
      <c r="A282" s="24" t="s">
        <v>40</v>
      </c>
      <c r="B282" s="24" t="s">
        <v>41</v>
      </c>
      <c r="C282" s="17">
        <f>SUM(C279:C281)</f>
        <v>12000</v>
      </c>
      <c r="D282" s="13">
        <f>SUM(D279:D281)</f>
        <v>0</v>
      </c>
      <c r="E282" s="37">
        <f t="shared" si="1"/>
        <v>12000</v>
      </c>
    </row>
    <row r="283" spans="1:5" ht="12.75">
      <c r="A283" s="9"/>
      <c r="B283" s="24"/>
      <c r="C283" s="17"/>
      <c r="D283" s="13"/>
      <c r="E283" s="37"/>
    </row>
    <row r="284" spans="1:5" ht="12.75">
      <c r="A284" s="24" t="s">
        <v>210</v>
      </c>
      <c r="B284" s="24" t="s">
        <v>211</v>
      </c>
      <c r="C284" s="17">
        <v>11768</v>
      </c>
      <c r="D284" s="13">
        <v>3150</v>
      </c>
      <c r="E284" s="37">
        <f t="shared" si="1"/>
        <v>14918</v>
      </c>
    </row>
    <row r="285" spans="1:5" ht="12.75">
      <c r="A285" s="46" t="s">
        <v>212</v>
      </c>
      <c r="B285" s="46" t="s">
        <v>10</v>
      </c>
      <c r="C285" s="23">
        <v>8800</v>
      </c>
      <c r="D285" s="47">
        <v>-3150</v>
      </c>
      <c r="E285" s="58">
        <f t="shared" si="1"/>
        <v>5650</v>
      </c>
    </row>
    <row r="286" spans="1:5" ht="12.75">
      <c r="A286" s="24" t="s">
        <v>213</v>
      </c>
      <c r="B286" s="24" t="s">
        <v>214</v>
      </c>
      <c r="C286" s="17">
        <f>SUM(C284:C285)</f>
        <v>20568</v>
      </c>
      <c r="D286" s="13">
        <f>SUM(D284:D285)</f>
        <v>0</v>
      </c>
      <c r="E286" s="37">
        <f t="shared" si="1"/>
        <v>20568</v>
      </c>
    </row>
    <row r="287" spans="1:5" ht="12.75">
      <c r="A287" s="9"/>
      <c r="B287" s="24"/>
      <c r="C287" s="17"/>
      <c r="D287" s="13"/>
      <c r="E287" s="37"/>
    </row>
    <row r="288" spans="1:5" ht="12.75">
      <c r="A288" s="24" t="s">
        <v>215</v>
      </c>
      <c r="B288" s="24" t="s">
        <v>35</v>
      </c>
      <c r="C288" s="17">
        <v>2893291</v>
      </c>
      <c r="D288" s="13">
        <v>6000</v>
      </c>
      <c r="E288" s="37">
        <f t="shared" si="1"/>
        <v>2899291</v>
      </c>
    </row>
    <row r="289" spans="1:5" ht="12.75">
      <c r="A289" s="46" t="s">
        <v>216</v>
      </c>
      <c r="B289" s="46" t="s">
        <v>144</v>
      </c>
      <c r="C289" s="23">
        <v>37566</v>
      </c>
      <c r="D289" s="47">
        <v>-6000</v>
      </c>
      <c r="E289" s="58">
        <f t="shared" si="1"/>
        <v>31566</v>
      </c>
    </row>
    <row r="290" spans="1:5" ht="12.75">
      <c r="A290" s="24" t="s">
        <v>26</v>
      </c>
      <c r="B290" s="24" t="s">
        <v>94</v>
      </c>
      <c r="C290" s="32">
        <f>SUM(C288:C289)</f>
        <v>2930857</v>
      </c>
      <c r="D290" s="37">
        <f>SUM(D288:D289)</f>
        <v>0</v>
      </c>
      <c r="E290" s="37">
        <f t="shared" si="1"/>
        <v>2930857</v>
      </c>
    </row>
    <row r="291" spans="1:5" ht="12.75">
      <c r="A291" s="24"/>
      <c r="B291" s="24" t="s">
        <v>27</v>
      </c>
      <c r="C291" s="32"/>
      <c r="D291" s="37"/>
      <c r="E291" s="37"/>
    </row>
    <row r="292" spans="1:5" ht="12.75">
      <c r="A292" s="9"/>
      <c r="B292" s="24" t="s">
        <v>28</v>
      </c>
      <c r="C292" s="17"/>
      <c r="D292" s="13"/>
      <c r="E292" s="37"/>
    </row>
    <row r="293" spans="1:5" ht="13.5" thickBot="1">
      <c r="A293" s="48"/>
      <c r="B293" s="48"/>
      <c r="C293" s="41"/>
      <c r="D293" s="49"/>
      <c r="E293" s="40"/>
    </row>
    <row r="294" spans="1:5" ht="12.75">
      <c r="A294" s="36"/>
      <c r="B294" s="36"/>
      <c r="C294" s="35"/>
      <c r="D294" s="35"/>
      <c r="E294" s="35"/>
    </row>
    <row r="295" spans="1:5" ht="12.75">
      <c r="A295" s="36"/>
      <c r="B295" s="36"/>
      <c r="C295" s="35"/>
      <c r="D295" s="35"/>
      <c r="E295" s="35"/>
    </row>
    <row r="296" spans="1:5" ht="13.5" thickBot="1">
      <c r="A296" s="10"/>
      <c r="B296" s="36"/>
      <c r="C296" s="12"/>
      <c r="D296" s="12"/>
      <c r="E296" s="35"/>
    </row>
    <row r="297" spans="1:5" ht="12.75">
      <c r="A297" s="2" t="s">
        <v>0</v>
      </c>
      <c r="B297" s="2"/>
      <c r="C297" s="14" t="s">
        <v>4</v>
      </c>
      <c r="D297" s="3"/>
      <c r="E297" s="3" t="s">
        <v>4</v>
      </c>
    </row>
    <row r="298" spans="1:5" ht="13.5" thickBot="1">
      <c r="A298" s="4" t="s">
        <v>1</v>
      </c>
      <c r="B298" s="4" t="s">
        <v>2</v>
      </c>
      <c r="C298" s="15" t="s">
        <v>6</v>
      </c>
      <c r="D298" s="5" t="s">
        <v>3</v>
      </c>
      <c r="E298" s="5" t="s">
        <v>5</v>
      </c>
    </row>
    <row r="299" spans="1:5" ht="12.75">
      <c r="A299" s="24"/>
      <c r="B299" s="24"/>
      <c r="C299" s="32"/>
      <c r="D299" s="37"/>
      <c r="E299" s="37"/>
    </row>
    <row r="300" spans="1:5" ht="12.75">
      <c r="A300" s="24" t="s">
        <v>217</v>
      </c>
      <c r="B300" s="24" t="s">
        <v>35</v>
      </c>
      <c r="C300" s="32">
        <v>910417</v>
      </c>
      <c r="D300" s="37">
        <v>-15000</v>
      </c>
      <c r="E300" s="37">
        <f t="shared" si="1"/>
        <v>895417</v>
      </c>
    </row>
    <row r="301" spans="1:5" ht="12.75">
      <c r="A301" s="24" t="s">
        <v>218</v>
      </c>
      <c r="B301" s="24" t="s">
        <v>11</v>
      </c>
      <c r="C301" s="32">
        <v>14000</v>
      </c>
      <c r="D301" s="37">
        <v>2000</v>
      </c>
      <c r="E301" s="37">
        <f t="shared" si="1"/>
        <v>16000</v>
      </c>
    </row>
    <row r="302" spans="1:5" ht="12.75">
      <c r="A302" s="24" t="s">
        <v>219</v>
      </c>
      <c r="B302" s="24" t="s">
        <v>10</v>
      </c>
      <c r="C302" s="32">
        <v>21732</v>
      </c>
      <c r="D302" s="37">
        <v>10000</v>
      </c>
      <c r="E302" s="37">
        <f t="shared" si="1"/>
        <v>31732</v>
      </c>
    </row>
    <row r="303" spans="1:5" ht="12.75">
      <c r="A303" s="24" t="s">
        <v>220</v>
      </c>
      <c r="B303" s="24" t="s">
        <v>221</v>
      </c>
      <c r="C303" s="32">
        <v>720</v>
      </c>
      <c r="D303" s="37">
        <v>1000</v>
      </c>
      <c r="E303" s="37">
        <f t="shared" si="1"/>
        <v>1720</v>
      </c>
    </row>
    <row r="304" spans="1:5" ht="12.75">
      <c r="A304" s="46" t="s">
        <v>222</v>
      </c>
      <c r="B304" s="46" t="s">
        <v>223</v>
      </c>
      <c r="C304" s="33">
        <v>4900</v>
      </c>
      <c r="D304" s="58">
        <v>2000</v>
      </c>
      <c r="E304" s="58">
        <f t="shared" si="1"/>
        <v>6900</v>
      </c>
    </row>
    <row r="305" spans="1:5" ht="12.75">
      <c r="A305" s="24" t="s">
        <v>226</v>
      </c>
      <c r="B305" s="24" t="s">
        <v>224</v>
      </c>
      <c r="C305" s="32">
        <f>SUM(C300:C304)</f>
        <v>951769</v>
      </c>
      <c r="D305" s="37">
        <f>SUM(D300:D304)</f>
        <v>0</v>
      </c>
      <c r="E305" s="37">
        <f t="shared" si="1"/>
        <v>951769</v>
      </c>
    </row>
    <row r="306" spans="1:5" ht="12.75">
      <c r="A306" s="24"/>
      <c r="B306" s="24" t="s">
        <v>225</v>
      </c>
      <c r="C306" s="32"/>
      <c r="D306" s="37"/>
      <c r="E306" s="37"/>
    </row>
    <row r="307" spans="1:5" ht="12.75">
      <c r="A307" s="24" t="s">
        <v>227</v>
      </c>
      <c r="B307" s="24" t="s">
        <v>256</v>
      </c>
      <c r="C307" s="32"/>
      <c r="D307" s="37"/>
      <c r="E307" s="37"/>
    </row>
    <row r="308" spans="1:5" ht="12.75">
      <c r="A308" s="24"/>
      <c r="B308" s="24"/>
      <c r="C308" s="32"/>
      <c r="D308" s="37"/>
      <c r="E308" s="37"/>
    </row>
    <row r="309" spans="1:5" ht="12.75">
      <c r="A309" s="24" t="s">
        <v>228</v>
      </c>
      <c r="B309" s="24" t="s">
        <v>10</v>
      </c>
      <c r="C309" s="32">
        <v>2000</v>
      </c>
      <c r="D309" s="37">
        <v>200</v>
      </c>
      <c r="E309" s="37">
        <f t="shared" si="1"/>
        <v>2200</v>
      </c>
    </row>
    <row r="310" spans="1:5" ht="12.75">
      <c r="A310" s="24" t="s">
        <v>229</v>
      </c>
      <c r="B310" s="24" t="s">
        <v>16</v>
      </c>
      <c r="C310" s="32">
        <v>1000</v>
      </c>
      <c r="D310" s="37">
        <v>-200</v>
      </c>
      <c r="E310" s="37">
        <f t="shared" si="1"/>
        <v>800</v>
      </c>
    </row>
    <row r="311" spans="1:5" ht="12.75">
      <c r="A311" s="46"/>
      <c r="B311" s="46" t="s">
        <v>17</v>
      </c>
      <c r="C311" s="33"/>
      <c r="D311" s="58"/>
      <c r="E311" s="58"/>
    </row>
    <row r="312" spans="1:5" ht="12.75">
      <c r="A312" s="24" t="s">
        <v>31</v>
      </c>
      <c r="B312" s="24" t="s">
        <v>34</v>
      </c>
      <c r="C312" s="32">
        <f>SUM(C309:C311)</f>
        <v>3000</v>
      </c>
      <c r="D312" s="37">
        <f>SUM(D309:D311)</f>
        <v>0</v>
      </c>
      <c r="E312" s="37">
        <f t="shared" si="1"/>
        <v>3000</v>
      </c>
    </row>
    <row r="313" spans="1:5" ht="12.75">
      <c r="A313" s="24"/>
      <c r="B313" s="24"/>
      <c r="C313" s="32"/>
      <c r="D313" s="37"/>
      <c r="E313" s="37"/>
    </row>
    <row r="314" spans="1:5" ht="12.75">
      <c r="A314" s="24" t="s">
        <v>230</v>
      </c>
      <c r="B314" s="24" t="s">
        <v>20</v>
      </c>
      <c r="C314" s="32">
        <v>4000</v>
      </c>
      <c r="D314" s="37">
        <v>1000</v>
      </c>
      <c r="E314" s="37">
        <f t="shared" si="1"/>
        <v>5000</v>
      </c>
    </row>
    <row r="315" spans="1:5" ht="12.75">
      <c r="A315" s="46" t="s">
        <v>231</v>
      </c>
      <c r="B315" s="46" t="s">
        <v>10</v>
      </c>
      <c r="C315" s="33">
        <v>26974</v>
      </c>
      <c r="D315" s="58">
        <v>-1000</v>
      </c>
      <c r="E315" s="58">
        <f t="shared" si="1"/>
        <v>25974</v>
      </c>
    </row>
    <row r="316" spans="1:5" ht="12.75">
      <c r="A316" s="24" t="s">
        <v>29</v>
      </c>
      <c r="B316" s="24" t="s">
        <v>30</v>
      </c>
      <c r="C316" s="32">
        <f>SUM(C314:C315)</f>
        <v>30974</v>
      </c>
      <c r="D316" s="37">
        <f>SUM(D314:D315)</f>
        <v>0</v>
      </c>
      <c r="E316" s="37">
        <f t="shared" si="1"/>
        <v>30974</v>
      </c>
    </row>
    <row r="317" spans="1:5" ht="12.75">
      <c r="A317" s="24"/>
      <c r="B317" s="24"/>
      <c r="C317" s="32"/>
      <c r="D317" s="37"/>
      <c r="E317" s="37"/>
    </row>
    <row r="318" spans="1:5" ht="12.75">
      <c r="A318" s="24" t="s">
        <v>128</v>
      </c>
      <c r="B318" s="24" t="s">
        <v>11</v>
      </c>
      <c r="C318" s="32">
        <v>20000</v>
      </c>
      <c r="D318" s="37">
        <v>-2000</v>
      </c>
      <c r="E318" s="37">
        <f t="shared" si="1"/>
        <v>18000</v>
      </c>
    </row>
    <row r="319" spans="1:5" ht="13.5" thickBot="1">
      <c r="A319" s="46" t="s">
        <v>261</v>
      </c>
      <c r="B319" s="46" t="s">
        <v>10</v>
      </c>
      <c r="C319" s="32">
        <v>11000</v>
      </c>
      <c r="D319" s="58">
        <v>2000</v>
      </c>
      <c r="E319" s="58">
        <f>SUM(C319:D319)</f>
        <v>13000</v>
      </c>
    </row>
    <row r="320" spans="1:5" ht="12.75">
      <c r="A320" s="24" t="s">
        <v>262</v>
      </c>
      <c r="B320" s="24" t="s">
        <v>263</v>
      </c>
      <c r="C320" s="34">
        <f>SUM(C318:C319)</f>
        <v>31000</v>
      </c>
      <c r="D320" s="37">
        <f>SUM(D318:D319)</f>
        <v>0</v>
      </c>
      <c r="E320" s="37">
        <f>SUM(C320:D320)</f>
        <v>31000</v>
      </c>
    </row>
    <row r="321" spans="1:5" ht="12.75">
      <c r="A321" s="24"/>
      <c r="B321" s="24"/>
      <c r="C321" s="32"/>
      <c r="D321" s="37"/>
      <c r="E321" s="37"/>
    </row>
    <row r="322" spans="1:5" ht="12.75">
      <c r="A322" s="24" t="s">
        <v>264</v>
      </c>
      <c r="B322" s="24" t="s">
        <v>265</v>
      </c>
      <c r="C322" s="32">
        <v>20000</v>
      </c>
      <c r="D322" s="37">
        <v>-20000</v>
      </c>
      <c r="E322" s="37">
        <f>SUM(C322:D322)</f>
        <v>0</v>
      </c>
    </row>
    <row r="323" spans="1:5" ht="12.75">
      <c r="A323" s="24" t="s">
        <v>266</v>
      </c>
      <c r="B323" s="24" t="s">
        <v>267</v>
      </c>
      <c r="C323" s="32">
        <v>0</v>
      </c>
      <c r="D323" s="37">
        <v>20000</v>
      </c>
      <c r="E323" s="37">
        <f>SUM(C323:D323)</f>
        <v>20000</v>
      </c>
    </row>
    <row r="324" spans="1:5" ht="12.75">
      <c r="A324" s="24"/>
      <c r="B324" s="24" t="s">
        <v>268</v>
      </c>
      <c r="C324" s="32"/>
      <c r="D324" s="37"/>
      <c r="E324" s="37"/>
    </row>
    <row r="325" spans="1:5" ht="12.75">
      <c r="A325" s="24"/>
      <c r="B325" s="24" t="s">
        <v>269</v>
      </c>
      <c r="C325" s="32"/>
      <c r="D325" s="37"/>
      <c r="E325" s="37"/>
    </row>
    <row r="326" spans="1:5" ht="12.75">
      <c r="A326" s="46"/>
      <c r="B326" s="46" t="s">
        <v>270</v>
      </c>
      <c r="C326" s="33"/>
      <c r="D326" s="58"/>
      <c r="E326" s="58"/>
    </row>
    <row r="327" spans="1:5" ht="12.75">
      <c r="A327" s="24" t="s">
        <v>271</v>
      </c>
      <c r="B327" s="24" t="s">
        <v>272</v>
      </c>
      <c r="C327" s="32">
        <f>SUM(C322:C326)</f>
        <v>20000</v>
      </c>
      <c r="D327" s="37">
        <f>SUM(D322:D326)</f>
        <v>0</v>
      </c>
      <c r="E327" s="37">
        <f>SUM(C327:D327)</f>
        <v>20000</v>
      </c>
    </row>
    <row r="328" spans="1:5" ht="12.75">
      <c r="A328" s="24"/>
      <c r="B328" s="24"/>
      <c r="C328" s="32"/>
      <c r="D328" s="37"/>
      <c r="E328" s="37"/>
    </row>
    <row r="329" spans="1:5" ht="12.75">
      <c r="A329" s="24"/>
      <c r="B329" s="24"/>
      <c r="C329" s="32"/>
      <c r="D329" s="37"/>
      <c r="E329" s="37"/>
    </row>
    <row r="330" spans="1:5" ht="13.5" thickBot="1">
      <c r="A330" s="50"/>
      <c r="B330" s="50"/>
      <c r="C330" s="39"/>
      <c r="D330" s="40"/>
      <c r="E330" s="40"/>
    </row>
    <row r="331" spans="1:5" ht="12.75">
      <c r="A331" s="36"/>
      <c r="B331" s="36"/>
      <c r="C331" s="35"/>
      <c r="D331" s="35"/>
      <c r="E331" s="35"/>
    </row>
    <row r="333" spans="1:5" ht="12.75">
      <c r="A333" s="10"/>
      <c r="B333" s="10"/>
      <c r="C333" s="19"/>
      <c r="D333" s="12"/>
      <c r="E333" s="12"/>
    </row>
    <row r="334" spans="1:5" ht="12.75">
      <c r="A334" s="28"/>
      <c r="B334" s="28"/>
      <c r="C334" s="28"/>
      <c r="D334" s="28"/>
      <c r="E334" s="28"/>
    </row>
    <row r="335" spans="1:5" ht="12.75">
      <c r="A335" s="28"/>
      <c r="B335" s="28"/>
      <c r="C335" s="28"/>
      <c r="D335" s="28"/>
      <c r="E335" s="28"/>
    </row>
    <row r="336" spans="1:5" ht="12.75">
      <c r="A336" s="10"/>
      <c r="B336" s="10"/>
      <c r="C336" s="10"/>
      <c r="D336" s="10"/>
      <c r="E336" s="10"/>
    </row>
    <row r="337" spans="1:5" ht="12.75">
      <c r="A337" s="10"/>
      <c r="B337" s="10"/>
      <c r="C337" s="12"/>
      <c r="D337" s="12"/>
      <c r="E337" s="12"/>
    </row>
    <row r="338" spans="1:5" ht="12.75">
      <c r="A338" s="10"/>
      <c r="B338" s="10"/>
      <c r="C338" s="12"/>
      <c r="D338" s="12"/>
      <c r="E338" s="35"/>
    </row>
    <row r="339" spans="1:5" ht="12.75">
      <c r="A339" s="10"/>
      <c r="B339" s="10"/>
      <c r="C339" s="12"/>
      <c r="D339" s="12"/>
      <c r="E339" s="35"/>
    </row>
    <row r="340" spans="1:5" ht="12.75">
      <c r="A340" s="10"/>
      <c r="B340" s="10"/>
      <c r="C340" s="12"/>
      <c r="D340" s="12"/>
      <c r="E340" s="35"/>
    </row>
    <row r="341" spans="1:5" ht="12.75">
      <c r="A341" s="10"/>
      <c r="B341" s="10"/>
      <c r="C341" s="12"/>
      <c r="D341" s="12"/>
      <c r="E341" s="12"/>
    </row>
    <row r="342" spans="1:5" ht="12.75">
      <c r="A342" s="10"/>
      <c r="B342" s="10"/>
      <c r="C342" s="12"/>
      <c r="D342" s="12"/>
      <c r="E342" s="35"/>
    </row>
    <row r="343" spans="1:5" ht="12.75">
      <c r="A343" s="10"/>
      <c r="B343" s="10"/>
      <c r="C343" s="12"/>
      <c r="D343" s="12"/>
      <c r="E343" s="35"/>
    </row>
    <row r="344" spans="1:5" ht="12.75">
      <c r="A344" s="10"/>
      <c r="B344" s="10"/>
      <c r="C344" s="12"/>
      <c r="D344" s="12"/>
      <c r="E344" s="35"/>
    </row>
    <row r="345" spans="1:5" ht="12.75">
      <c r="A345" s="10"/>
      <c r="B345" s="10"/>
      <c r="C345" s="12"/>
      <c r="D345" s="12"/>
      <c r="E345" s="35"/>
    </row>
    <row r="346" spans="1:5" ht="12.75">
      <c r="A346" s="10"/>
      <c r="B346" s="10"/>
      <c r="C346" s="12"/>
      <c r="D346" s="12"/>
      <c r="E346" s="12"/>
    </row>
    <row r="347" spans="1:5" ht="12.75">
      <c r="A347" s="10"/>
      <c r="B347" s="10"/>
      <c r="C347" s="12"/>
      <c r="D347" s="12"/>
      <c r="E347" s="12"/>
    </row>
    <row r="348" spans="1:5" ht="12.75">
      <c r="A348" s="10"/>
      <c r="B348" s="10"/>
      <c r="C348" s="10"/>
      <c r="D348" s="10"/>
      <c r="E348" s="10"/>
    </row>
  </sheetData>
  <printOptions/>
  <pageMargins left="0.75" right="0.75" top="1" bottom="1" header="0.5" footer="0.5"/>
  <pageSetup horizontalDpi="600" verticalDpi="600" orientation="portrait" paperSize="9" scale="94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Marysia</cp:lastModifiedBy>
  <cp:lastPrinted>2008-09-03T10:24:39Z</cp:lastPrinted>
  <dcterms:created xsi:type="dcterms:W3CDTF">2007-03-27T09:01:17Z</dcterms:created>
  <dcterms:modified xsi:type="dcterms:W3CDTF">2008-09-23T10:20:36Z</dcterms:modified>
  <cp:category/>
  <cp:version/>
  <cp:contentType/>
  <cp:contentStatus/>
</cp:coreProperties>
</file>