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1"/>
  </bookViews>
  <sheets>
    <sheet name="Zał. Nr 1" sheetId="1" r:id="rId1"/>
    <sheet name="Zał.nr 3" sheetId="2" r:id="rId2"/>
    <sheet name="Zał.nr 4" sheetId="3" r:id="rId3"/>
    <sheet name="Zał.nr 7" sheetId="4" r:id="rId4"/>
    <sheet name="Zał.nr 12" sheetId="5" r:id="rId5"/>
    <sheet name="Zał.Nr 5" sheetId="6" r:id="rId6"/>
    <sheet name="Zał.nr 8" sheetId="7" r:id="rId7"/>
    <sheet name="Zał.nr 9" sheetId="8" r:id="rId8"/>
    <sheet name="Zał.nr 10" sheetId="9" r:id="rId9"/>
    <sheet name="Zał.nr 6" sheetId="10" r:id="rId10"/>
    <sheet name="Zał.Nr 11" sheetId="11" r:id="rId11"/>
    <sheet name="Zał.nr 2" sheetId="12" r:id="rId12"/>
  </sheets>
  <definedNames>
    <definedName name="_xlnm.Print_Area" localSheetId="11">'Zał.nr 2'!$A$1:$E$639</definedName>
    <definedName name="_xlnm.Print_Area" localSheetId="2">'Zał.nr 4'!$A$1:$D$177</definedName>
    <definedName name="_xlnm.Print_Area" localSheetId="9">'Zał.nr 6'!$A$1:$G$161</definedName>
  </definedNames>
  <calcPr fullCalcOnLoad="1"/>
</workbook>
</file>

<file path=xl/sharedStrings.xml><?xml version="1.0" encoding="utf-8"?>
<sst xmlns="http://schemas.openxmlformats.org/spreadsheetml/2006/main" count="2065" uniqueCount="1026">
  <si>
    <t>400.40002.4260</t>
  </si>
  <si>
    <t>Zakup energii</t>
  </si>
  <si>
    <t>400.40002.4270</t>
  </si>
  <si>
    <t>400.40002.4300</t>
  </si>
  <si>
    <t>Zakup usług pozostałych</t>
  </si>
  <si>
    <t>Podróże służbowe krajowe</t>
  </si>
  <si>
    <t>400.40002.4430</t>
  </si>
  <si>
    <t>Różne opłaty i składki</t>
  </si>
  <si>
    <t>400.40002.4440</t>
  </si>
  <si>
    <t>600.60016.4210</t>
  </si>
  <si>
    <t>600.60016.4270</t>
  </si>
  <si>
    <t>600.60016.4300</t>
  </si>
  <si>
    <t>600.60016.6050</t>
  </si>
  <si>
    <t>700.70005.4300</t>
  </si>
  <si>
    <t>700.70095.4010</t>
  </si>
  <si>
    <t>700.70095.4040</t>
  </si>
  <si>
    <t>700.70095.4110</t>
  </si>
  <si>
    <t>700.70095.4120</t>
  </si>
  <si>
    <t>700.70095.4210</t>
  </si>
  <si>
    <t>700.70095.4260</t>
  </si>
  <si>
    <t>700.70095.4270</t>
  </si>
  <si>
    <t>700.70095.4300</t>
  </si>
  <si>
    <t>700.70095.4410</t>
  </si>
  <si>
    <t>700.70095.4430</t>
  </si>
  <si>
    <t>700.70095.4440</t>
  </si>
  <si>
    <t>Odpisy na zakładowy świadczeń socjanych</t>
  </si>
  <si>
    <t>730.73007.4210</t>
  </si>
  <si>
    <t>730.73007.4300</t>
  </si>
  <si>
    <t>750.75011.4010</t>
  </si>
  <si>
    <t>750.75011.4110</t>
  </si>
  <si>
    <t>750.75011.4120</t>
  </si>
  <si>
    <t>750.75011.4210</t>
  </si>
  <si>
    <t>750.75022.3030</t>
  </si>
  <si>
    <t>Różne wydatki na rzecz osób fizycznych</t>
  </si>
  <si>
    <t>750.75022.4210</t>
  </si>
  <si>
    <t>750.75022.4300</t>
  </si>
  <si>
    <t>750.75022.4410</t>
  </si>
  <si>
    <t>750.75023.4010</t>
  </si>
  <si>
    <t>750.75023.4040</t>
  </si>
  <si>
    <t>750.75023.4110</t>
  </si>
  <si>
    <t>750.75023.4120</t>
  </si>
  <si>
    <t>750.75023.4210</t>
  </si>
  <si>
    <t>750.75023.4260</t>
  </si>
  <si>
    <t>750.75023.4270</t>
  </si>
  <si>
    <t>750.75023.4300</t>
  </si>
  <si>
    <t>750.75023.4410</t>
  </si>
  <si>
    <t>750.75023.4430</t>
  </si>
  <si>
    <t xml:space="preserve">społeczne </t>
  </si>
  <si>
    <t>750.75023.4440</t>
  </si>
  <si>
    <t>750.75095.4100</t>
  </si>
  <si>
    <t>Wynagrodzenia agencyjno-prowizyjne</t>
  </si>
  <si>
    <t>750.75095.4430</t>
  </si>
  <si>
    <t>754.75412.4210</t>
  </si>
  <si>
    <t>754.75412.4260</t>
  </si>
  <si>
    <t>754.75412.4270</t>
  </si>
  <si>
    <t>754.75412.4300</t>
  </si>
  <si>
    <t>754.75412.4410</t>
  </si>
  <si>
    <t>754.75412.4430</t>
  </si>
  <si>
    <t>Ochotnicze straże pożarne</t>
  </si>
  <si>
    <t>754.75414.4210</t>
  </si>
  <si>
    <t>754.75414.4260</t>
  </si>
  <si>
    <t>754.75414.4300</t>
  </si>
  <si>
    <t>758.75818.4810</t>
  </si>
  <si>
    <t>Rezerwy</t>
  </si>
  <si>
    <t>Rezerwy ogólne i celowe</t>
  </si>
  <si>
    <t>801.80101.3020</t>
  </si>
  <si>
    <t>Wpłaty gmin na rzecz izb rolniczych w wysok. 2% uzysk. wpływ.z pod.rolnego</t>
  </si>
  <si>
    <t>801.80101.4010</t>
  </si>
  <si>
    <t>801.80101.4040</t>
  </si>
  <si>
    <t>801.80101.4110</t>
  </si>
  <si>
    <t>801.80101.4120</t>
  </si>
  <si>
    <t>801.80101.4210</t>
  </si>
  <si>
    <t>801.80101.4240</t>
  </si>
  <si>
    <t>801.80101.4260</t>
  </si>
  <si>
    <t>801.80101.4270</t>
  </si>
  <si>
    <t>801.80101.4300</t>
  </si>
  <si>
    <t>801.80101.4410</t>
  </si>
  <si>
    <t>801.80101.4430</t>
  </si>
  <si>
    <t>801.80101.4440</t>
  </si>
  <si>
    <t>801.80104.3020</t>
  </si>
  <si>
    <t>801.80104.4010</t>
  </si>
  <si>
    <t>801.80104.4040</t>
  </si>
  <si>
    <t>801.80104.4110</t>
  </si>
  <si>
    <t>801.80104.4120</t>
  </si>
  <si>
    <t>801.80104.4210</t>
  </si>
  <si>
    <t>Zakup środków żywności</t>
  </si>
  <si>
    <t>801.80104.4260</t>
  </si>
  <si>
    <t>801.80104.4270</t>
  </si>
  <si>
    <t>801.80104.4300</t>
  </si>
  <si>
    <t>801.80104.4410</t>
  </si>
  <si>
    <t>801.80104.4440</t>
  </si>
  <si>
    <t>801.80110.3020</t>
  </si>
  <si>
    <t>801.80110.4010</t>
  </si>
  <si>
    <t>801.80110.4040</t>
  </si>
  <si>
    <t>801.80110.4110</t>
  </si>
  <si>
    <t>801.80110.4120</t>
  </si>
  <si>
    <t>801.80110.4210</t>
  </si>
  <si>
    <t>801.80110.4240</t>
  </si>
  <si>
    <t>801.80110.4260</t>
  </si>
  <si>
    <t>801.80110.4270</t>
  </si>
  <si>
    <t>801.80110.4300</t>
  </si>
  <si>
    <t>801.80110.4410</t>
  </si>
  <si>
    <t>801.80110.4430</t>
  </si>
  <si>
    <t>801.80110.4440</t>
  </si>
  <si>
    <t>Gimnazja</t>
  </si>
  <si>
    <t>801.80113.4300</t>
  </si>
  <si>
    <t>Dowożenie uczniów do szkół</t>
  </si>
  <si>
    <t>801.80114.4010</t>
  </si>
  <si>
    <t>801.80114.4040</t>
  </si>
  <si>
    <t>801.80114.4110</t>
  </si>
  <si>
    <t>801.80114.4120</t>
  </si>
  <si>
    <t>801.80114.4210</t>
  </si>
  <si>
    <t>801.80114.4260</t>
  </si>
  <si>
    <t>801.80114.4270</t>
  </si>
  <si>
    <t>801.80114.4300</t>
  </si>
  <si>
    <t>801.80114.4410</t>
  </si>
  <si>
    <t>801.80114.4430</t>
  </si>
  <si>
    <t>801.80114.4440</t>
  </si>
  <si>
    <t>851.85154.4110</t>
  </si>
  <si>
    <t>Skladki na ubezpieczenia społeczne</t>
  </si>
  <si>
    <t>851.85154.4120</t>
  </si>
  <si>
    <t>851.85154.4210</t>
  </si>
  <si>
    <t>851.85154.4260</t>
  </si>
  <si>
    <t>851.85154.4270</t>
  </si>
  <si>
    <t>851.85154.4300</t>
  </si>
  <si>
    <t>851.85154.4410</t>
  </si>
  <si>
    <t>851.85154.4430</t>
  </si>
  <si>
    <t>Skladki na Fundusz Pracy</t>
  </si>
  <si>
    <t>Zakup leków i materiałów medycznych</t>
  </si>
  <si>
    <t>Świadczenia społeczne</t>
  </si>
  <si>
    <t>Dodatki mieszkaniowe</t>
  </si>
  <si>
    <t>854.85401.4010</t>
  </si>
  <si>
    <t>854.85401.4040</t>
  </si>
  <si>
    <t>854.85401.4110</t>
  </si>
  <si>
    <t>854.85401.4120</t>
  </si>
  <si>
    <t>854.85401.4440</t>
  </si>
  <si>
    <t>Świetlice szkolne</t>
  </si>
  <si>
    <t>900.90001.4010</t>
  </si>
  <si>
    <t>900.90001.4040</t>
  </si>
  <si>
    <t>900.90001.4110</t>
  </si>
  <si>
    <t>900.90001.4120</t>
  </si>
  <si>
    <t>900.90001.4210</t>
  </si>
  <si>
    <t>900.90001.4260</t>
  </si>
  <si>
    <t>900.90001.4270</t>
  </si>
  <si>
    <t>900.90001.4300</t>
  </si>
  <si>
    <t xml:space="preserve">Zakup usług pozostałych </t>
  </si>
  <si>
    <t>900.90001.4410</t>
  </si>
  <si>
    <t>900.90001.4430</t>
  </si>
  <si>
    <t xml:space="preserve">Wpływy z innych opłat stanowiących dochody </t>
  </si>
  <si>
    <t>854.85446</t>
  </si>
  <si>
    <t>900.90001.4440</t>
  </si>
  <si>
    <t>900.90002.4010</t>
  </si>
  <si>
    <t>900.90002.4040</t>
  </si>
  <si>
    <t>900.90002.4110</t>
  </si>
  <si>
    <t>900.90002.4120</t>
  </si>
  <si>
    <t>900.90002.4210</t>
  </si>
  <si>
    <t>900.90002.4300</t>
  </si>
  <si>
    <t>900.90002.4430</t>
  </si>
  <si>
    <t>900.90002.4440</t>
  </si>
  <si>
    <t>900.90003.4210</t>
  </si>
  <si>
    <t>900.90003.4300</t>
  </si>
  <si>
    <t>Oczyszczanie miast i wsi</t>
  </si>
  <si>
    <t>900.90004.4210</t>
  </si>
  <si>
    <t>900.90004.4270</t>
  </si>
  <si>
    <t>900.90004.4300</t>
  </si>
  <si>
    <t>900.90015.4260</t>
  </si>
  <si>
    <t>900.90015.4270</t>
  </si>
  <si>
    <t>Oświetlenie ulic, placów i dróg</t>
  </si>
  <si>
    <t>921.92109.4210</t>
  </si>
  <si>
    <t>921.92109.4260</t>
  </si>
  <si>
    <t>921.92109.4270</t>
  </si>
  <si>
    <t>921.92109.4300</t>
  </si>
  <si>
    <t>921.92109.4430</t>
  </si>
  <si>
    <t>926.92605.4210</t>
  </si>
  <si>
    <t>926.92605.4260</t>
  </si>
  <si>
    <t>926.92605.4270</t>
  </si>
  <si>
    <t>926.92605.4300</t>
  </si>
  <si>
    <t>926.92605.4430</t>
  </si>
  <si>
    <t>Zadania w zakresie kultury fizycznej i sportu</t>
  </si>
  <si>
    <t>Odpisy na zakładowy fundusz świadczeń socjalnych</t>
  </si>
  <si>
    <t>Wytwarzanie i zaopatrywanie w energię elektryczną, gaz i wodę</t>
  </si>
  <si>
    <t>600.60016</t>
  </si>
  <si>
    <t>730.73007</t>
  </si>
  <si>
    <t>Współpraca naukowa i naukowo-techniczna z zagranicą</t>
  </si>
  <si>
    <t>750.75022</t>
  </si>
  <si>
    <t>Rady gmin (miast i miast na prawach powiatu)</t>
  </si>
  <si>
    <t>Urzędy gmin (miast i miast na prawach powiatu)</t>
  </si>
  <si>
    <t>754.75412</t>
  </si>
  <si>
    <t>Bezpieczeństwo publiczne i ochrona przeciwpożarowa</t>
  </si>
  <si>
    <t>758.75818</t>
  </si>
  <si>
    <t>Zakup pomocy naukowych, dydaktycznych i książek</t>
  </si>
  <si>
    <t>801.80104</t>
  </si>
  <si>
    <t>801.80110</t>
  </si>
  <si>
    <t>801.80113</t>
  </si>
  <si>
    <t>801.80114</t>
  </si>
  <si>
    <t>854.85401</t>
  </si>
  <si>
    <t>900.90003</t>
  </si>
  <si>
    <t>900.90015</t>
  </si>
  <si>
    <t>Gospodarka komunalna i ochrona środowiska</t>
  </si>
  <si>
    <t>926.92605</t>
  </si>
  <si>
    <t>926.92605.4410</t>
  </si>
  <si>
    <t>4.</t>
  </si>
  <si>
    <t xml:space="preserve">Dotacje celowe otrzymane z budżetu państwa na </t>
  </si>
  <si>
    <t>realizację zadań bieżących z zakresu administracji</t>
  </si>
  <si>
    <t>rządowej oraz innych zadań zleconych gminie ustawami</t>
  </si>
  <si>
    <t>Urzędy naczelnych organów władzy państwowej, kontroli i ochrony prawa</t>
  </si>
  <si>
    <t>751.75101.4300</t>
  </si>
  <si>
    <t>oraz sądownictwa</t>
  </si>
  <si>
    <t>Urzędy naczelnych organów władzy państwowej,</t>
  </si>
  <si>
    <t>kontroli i ochrony prawa oraz sądownictwa</t>
  </si>
  <si>
    <t xml:space="preserve">kontroli i ochrony prawa </t>
  </si>
  <si>
    <t>Odpis na zakładowy fundusz świadczeń socjalnych</t>
  </si>
  <si>
    <t>Zasiłki i pomoc w naturze oraz składki na ubezpieczenia</t>
  </si>
  <si>
    <t>Bezpieczeństwo publiczne i ochrona przeciwpoż.</t>
  </si>
  <si>
    <t>Składki na ubezpieczenia zdrowotne</t>
  </si>
  <si>
    <t>Odpisy na zakłądowy fundusz świadczeń socjalnych</t>
  </si>
  <si>
    <t>854.85401.3020</t>
  </si>
  <si>
    <t>801.80195</t>
  </si>
  <si>
    <t>801.80195.4440</t>
  </si>
  <si>
    <t>756.75601</t>
  </si>
  <si>
    <t>010.01030</t>
  </si>
  <si>
    <t>Izby rolnicze</t>
  </si>
  <si>
    <t>400.40002.3020</t>
  </si>
  <si>
    <t>700.70095.3020</t>
  </si>
  <si>
    <t>750.75023.3020</t>
  </si>
  <si>
    <t>754.75414.4410</t>
  </si>
  <si>
    <t>900.90002.3020</t>
  </si>
  <si>
    <t>900.90001.3020</t>
  </si>
  <si>
    <t xml:space="preserve">Przedszkola </t>
  </si>
  <si>
    <t>Urzędy naczelnych organów władzy państwowej, kontroli i ochrony</t>
  </si>
  <si>
    <t>prawa oraz sądownictwa</t>
  </si>
  <si>
    <t>801.80104.4240</t>
  </si>
  <si>
    <t>801.80146.4300</t>
  </si>
  <si>
    <t>801.80146</t>
  </si>
  <si>
    <t>Dokształcanie i doskonalenie nauczycieli</t>
  </si>
  <si>
    <t>Usługi opiekuńcze i specjalist.usługi opiekuńcze</t>
  </si>
  <si>
    <t>Składki na ubezpieczenia zdrowotne opłacane za osoby</t>
  </si>
  <si>
    <t>pobierające niektóre świadczenia z pomocy społecznej</t>
  </si>
  <si>
    <t>010.01030.2850</t>
  </si>
  <si>
    <t>750.75023</t>
  </si>
  <si>
    <t>Drogi publiczne gminne</t>
  </si>
  <si>
    <t>budżetowa</t>
  </si>
  <si>
    <t>Klasyfikacja</t>
  </si>
  <si>
    <t>Nazwa działu, rozdziału, paragrafu</t>
  </si>
  <si>
    <t>Planowane</t>
  </si>
  <si>
    <t>dochody</t>
  </si>
  <si>
    <t>Wpływy z opłaty eksploatacyjnej</t>
  </si>
  <si>
    <t>Pozostała działalność</t>
  </si>
  <si>
    <t>010.</t>
  </si>
  <si>
    <t>Rolnictwo i łowiectwo</t>
  </si>
  <si>
    <t>Wpływy z usług</t>
  </si>
  <si>
    <t>020.</t>
  </si>
  <si>
    <t>Leśnictwo</t>
  </si>
  <si>
    <t>700.70005</t>
  </si>
  <si>
    <t>Gospodarka gruntami i nieruchomościami</t>
  </si>
  <si>
    <t>700.70095</t>
  </si>
  <si>
    <t>Gospodarka mieszkaniowa</t>
  </si>
  <si>
    <t>Dotacje celowe otrzymane z budżetu państwa</t>
  </si>
  <si>
    <t>na realizację zadań bieżących z zakresu</t>
  </si>
  <si>
    <t>administracji rządowej oraz innych zadań</t>
  </si>
  <si>
    <t>zleconych gminie (związkom gmin) ustawami</t>
  </si>
  <si>
    <t>750.75011</t>
  </si>
  <si>
    <t>Urzędy wojewódzkie</t>
  </si>
  <si>
    <t>Administracja publiczna</t>
  </si>
  <si>
    <t>750.75095</t>
  </si>
  <si>
    <t>751.75101</t>
  </si>
  <si>
    <t>754.75414</t>
  </si>
  <si>
    <t>Obrona cywilna</t>
  </si>
  <si>
    <t>Bezpieczeństwo publiczne i ochrona</t>
  </si>
  <si>
    <t>przeciwpożarowa</t>
  </si>
  <si>
    <t>Podatek dochodowy od osób fizycznych</t>
  </si>
  <si>
    <t>Podatek od działalności gospodarczej osób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</si>
  <si>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</si>
  <si>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</si>
  <si>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</si>
  <si>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</si>
  <si>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</si>
  <si>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</si>
  <si>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</t>
  </si>
  <si>
    <t>podatków i opłat</t>
  </si>
  <si>
    <t>756.75615</t>
  </si>
  <si>
    <t>Wpływy z podatku rolnego, podatku leśnego,</t>
  </si>
  <si>
    <t>Podatek od spadków i darowizn</t>
  </si>
  <si>
    <t>Podatek od posiadania psów</t>
  </si>
  <si>
    <t>5.</t>
  </si>
  <si>
    <t>801.80101.6050</t>
  </si>
  <si>
    <t>900.90015.4300</t>
  </si>
  <si>
    <t>Odsetki i dyskonto od krajowych skarbowych papierów wartościowych oraz od</t>
  </si>
  <si>
    <t>krajowych pożyczek i kredytów</t>
  </si>
  <si>
    <t>750.75011.4300</t>
  </si>
  <si>
    <t>900.90015.4210</t>
  </si>
  <si>
    <t>801.80146.2320</t>
  </si>
  <si>
    <t>Dotacje celowe otrzymane z budżetu państwa na</t>
  </si>
  <si>
    <t>Wpływy z opłaty produktowej</t>
  </si>
  <si>
    <t>900.90020</t>
  </si>
  <si>
    <t>Wpływy i wydatki związane z gromadzeniem</t>
  </si>
  <si>
    <t>środków z opłat produktowych</t>
  </si>
  <si>
    <t>Usługi opiekuńcze i specjalistyczne usługi opiekuńcze</t>
  </si>
  <si>
    <t>Zespoły obsługi ekonomiczno-administracyjnej szkół</t>
  </si>
  <si>
    <t>Urzędy gmin</t>
  </si>
  <si>
    <t>Dotacje celowe przekazane dla powiatu na zadania bieżące realizowane na</t>
  </si>
  <si>
    <t>podstawie porozumień (umów) miezy jednostkami samorządu terytorialnego</t>
  </si>
  <si>
    <t>zaliczanych do sektora finansów publicznych</t>
  </si>
  <si>
    <t>400.40001.0690</t>
  </si>
  <si>
    <t>400.40001.0830</t>
  </si>
  <si>
    <t>400.40001.0910</t>
  </si>
  <si>
    <t>Odsetki od nieterminowych wpłat z tytułu podatków</t>
  </si>
  <si>
    <t>i opłat</t>
  </si>
  <si>
    <t>400.40001</t>
  </si>
  <si>
    <t>Dostarczanie ciepła</t>
  </si>
  <si>
    <t>400.40002.0690</t>
  </si>
  <si>
    <t>Załącznik Nr 12 do Uchwały Nr XXXIV/236/2005</t>
  </si>
  <si>
    <t>Wydatki na programy i projekty ze środków funduszy strukturalnych i Funduszu Spójności</t>
  </si>
  <si>
    <r>
      <t xml:space="preserve">Program: </t>
    </r>
    <r>
      <rPr>
        <sz val="9"/>
        <rFont val="Arial CE"/>
        <family val="0"/>
      </rPr>
      <t>Sektorowy Program Operacyjny</t>
    </r>
  </si>
  <si>
    <r>
      <t xml:space="preserve">Priorytet: </t>
    </r>
    <r>
      <rPr>
        <sz val="9"/>
        <rFont val="Arial CE"/>
        <family val="0"/>
      </rPr>
      <t>Zrównoważony rozwój obszarów</t>
    </r>
  </si>
  <si>
    <r>
      <t xml:space="preserve">Działanie: </t>
    </r>
    <r>
      <rPr>
        <sz val="9"/>
        <rFont val="Arial CE"/>
        <family val="0"/>
      </rPr>
      <t>Odnowa wsi oraz zachowanie</t>
    </r>
  </si>
  <si>
    <r>
      <t xml:space="preserve">Nazwa projektu: </t>
    </r>
    <r>
      <rPr>
        <sz val="9"/>
        <rFont val="Arial CE"/>
        <family val="0"/>
      </rPr>
      <t>"Aranżacja Rynku</t>
    </r>
  </si>
  <si>
    <r>
      <t xml:space="preserve">Program: </t>
    </r>
    <r>
      <rPr>
        <sz val="9"/>
        <rFont val="Arial CE"/>
        <family val="0"/>
      </rPr>
      <t>Zintegrowany Program</t>
    </r>
  </si>
  <si>
    <r>
      <t xml:space="preserve">Nazwa projektu: </t>
    </r>
    <r>
      <rPr>
        <sz val="9"/>
        <rFont val="Arial CE"/>
        <family val="0"/>
      </rPr>
      <t>"Budowa środowiskowej</t>
    </r>
  </si>
  <si>
    <r>
      <t xml:space="preserve">Działanie: </t>
    </r>
    <r>
      <rPr>
        <sz val="9"/>
        <rFont val="Arial CE"/>
        <family val="0"/>
      </rPr>
      <t>Zwiększanie dostępu do edukacji -</t>
    </r>
  </si>
  <si>
    <r>
      <t xml:space="preserve">Schemat: </t>
    </r>
    <r>
      <rPr>
        <sz val="9"/>
        <rFont val="Arial CE"/>
        <family val="0"/>
      </rPr>
      <t>Zmniejszanie dysproporcji</t>
    </r>
  </si>
  <si>
    <r>
      <t xml:space="preserve">Nazwa projektu: </t>
    </r>
    <r>
      <rPr>
        <sz val="9"/>
        <rFont val="Arial CE"/>
        <family val="0"/>
      </rPr>
      <t>"Szkoła marzeń"</t>
    </r>
  </si>
  <si>
    <r>
      <t xml:space="preserve">Priorytet: </t>
    </r>
    <r>
      <rPr>
        <sz val="9"/>
        <rFont val="Arial CE"/>
        <family val="0"/>
      </rPr>
      <t>Rozwój lokalny</t>
    </r>
  </si>
  <si>
    <r>
      <t>Działanie:</t>
    </r>
    <r>
      <rPr>
        <sz val="9"/>
        <rFont val="Arial CE"/>
        <family val="0"/>
      </rPr>
      <t xml:space="preserve"> Lokalna infrastruktura</t>
    </r>
  </si>
  <si>
    <t>400.40002.0830</t>
  </si>
  <si>
    <t>400.40002.0910</t>
  </si>
  <si>
    <t>400.40003.0830</t>
  </si>
  <si>
    <t xml:space="preserve">Wytwarzanie i zaopatrywanie w energię </t>
  </si>
  <si>
    <t>700.70005.0470</t>
  </si>
  <si>
    <t>700.70005.0690</t>
  </si>
  <si>
    <t>700.70005.0750</t>
  </si>
  <si>
    <t>700.70005.0760</t>
  </si>
  <si>
    <t>700.70005.0770</t>
  </si>
  <si>
    <t>700.70005.0910</t>
  </si>
  <si>
    <t>Wpływy z opłat za zarząd, użytkowanie i uzytkowanie</t>
  </si>
  <si>
    <t>wieczyste nieruchomości</t>
  </si>
  <si>
    <t>Wpływy z tytułu przekształcenia prawa wieczystego</t>
  </si>
  <si>
    <t>przysługującego osobom fizycznym w prawo własności</t>
  </si>
  <si>
    <t>Wpłaty z tytułu odpłatnego nabycia prawa własności</t>
  </si>
  <si>
    <t>700.70095.0690</t>
  </si>
  <si>
    <t>700.70095.0830</t>
  </si>
  <si>
    <t>700.70095.0910</t>
  </si>
  <si>
    <t>750.75011.2010</t>
  </si>
  <si>
    <t>750.75011.2360</t>
  </si>
  <si>
    <t>Dochody jednostek samorządu terytorialnego</t>
  </si>
  <si>
    <t>związane z realizacją zadań z zakresu administracji</t>
  </si>
  <si>
    <t>rządowej oraz innych zadań zleconych ustawami</t>
  </si>
  <si>
    <t>750.75023.0830</t>
  </si>
  <si>
    <t>751.75101.2010</t>
  </si>
  <si>
    <t>754.75414.2010</t>
  </si>
  <si>
    <t>756.75601.0350</t>
  </si>
  <si>
    <t>756.75615.0310</t>
  </si>
  <si>
    <t>756.75615.0320</t>
  </si>
  <si>
    <t>756.75615.0330</t>
  </si>
  <si>
    <t>756.75615.0340</t>
  </si>
  <si>
    <t>756.75615.0500</t>
  </si>
  <si>
    <t>756.75618.0410</t>
  </si>
  <si>
    <t>756.75618.0460</t>
  </si>
  <si>
    <t>756.75618.0480</t>
  </si>
  <si>
    <t>jednostek samorządu terytorialnego na podstawie ustaw</t>
  </si>
  <si>
    <t>Wpływy z opłat za zezwolenia na sprzedaż alkoholu</t>
  </si>
  <si>
    <t>756.75618.0490</t>
  </si>
  <si>
    <t>Wpływy z innych lokalnych opłat pobieranych przez</t>
  </si>
  <si>
    <t>jednostki samorządu terytorialnego na podstawie</t>
  </si>
  <si>
    <t>odrębnych ustaw</t>
  </si>
  <si>
    <t>756.75621.0010</t>
  </si>
  <si>
    <t>756.75621.0020</t>
  </si>
  <si>
    <t>fizycznych i od innych jednostek nieposiadających</t>
  </si>
  <si>
    <t>758.75801.2920</t>
  </si>
  <si>
    <t>samorządu terytorialnego</t>
  </si>
  <si>
    <t>758.75807.2920</t>
  </si>
  <si>
    <t>758.75807</t>
  </si>
  <si>
    <t>Część wyrównawcza subwencji ogólnej dla gmin</t>
  </si>
  <si>
    <t>758.75814.0920</t>
  </si>
  <si>
    <t>801.80101.0750</t>
  </si>
  <si>
    <t>801.80101.0830</t>
  </si>
  <si>
    <t>(związków gmin)</t>
  </si>
  <si>
    <t>801.80104.0750</t>
  </si>
  <si>
    <t>801.80104.0830</t>
  </si>
  <si>
    <t>Przedszkola</t>
  </si>
  <si>
    <t>801.80110.0750</t>
  </si>
  <si>
    <t>852.85203.2010</t>
  </si>
  <si>
    <t>852.85203</t>
  </si>
  <si>
    <t>852.85212.2010</t>
  </si>
  <si>
    <t>852.85212</t>
  </si>
  <si>
    <t>Świadczenia rodzinne oraz składki na ubezpieczenia</t>
  </si>
  <si>
    <t>emerytalne i rentowe z ubezpieczenia społecznego</t>
  </si>
  <si>
    <t>852.85213.2010</t>
  </si>
  <si>
    <t>852.85213</t>
  </si>
  <si>
    <t>oraz niektóre świadczenia rodzinne</t>
  </si>
  <si>
    <t>852.85214.2010</t>
  </si>
  <si>
    <t>852.85214</t>
  </si>
  <si>
    <t>852.85219.0920</t>
  </si>
  <si>
    <t>852.85219</t>
  </si>
  <si>
    <t>852.85228.0830</t>
  </si>
  <si>
    <t>852.85228</t>
  </si>
  <si>
    <t>Pomoc społeczna</t>
  </si>
  <si>
    <t>900.90001.0690</t>
  </si>
  <si>
    <t>900.90001.0830</t>
  </si>
  <si>
    <t>900.90001.0910</t>
  </si>
  <si>
    <t>900.90002.0910</t>
  </si>
  <si>
    <t>900.90002.0690</t>
  </si>
  <si>
    <t>900.90002.0830</t>
  </si>
  <si>
    <t>900.90020.0400</t>
  </si>
  <si>
    <t>Wytwarzanie i zaopatrywanie w energię elektryczną, gaz</t>
  </si>
  <si>
    <t>i wodę</t>
  </si>
  <si>
    <t>Urzędy naczelnych organów władzy państwowej, kontroli</t>
  </si>
  <si>
    <t>i ochrony prawa oraz sądownictwa</t>
  </si>
  <si>
    <t xml:space="preserve">Dochody od osób prawnych, od osób fizycznych i od </t>
  </si>
  <si>
    <t>innych jednostek nieposiadających osobowości prawnej</t>
  </si>
  <si>
    <t>400.40002.4410</t>
  </si>
  <si>
    <t>Wydatki na pomoc finansową udzielaną między jednostkami samorządu</t>
  </si>
  <si>
    <t>terytorialnego na dofinansowanie własnych zadań inwestycyjnych i zakupów inwest.</t>
  </si>
  <si>
    <t>750.75023.4140</t>
  </si>
  <si>
    <t>Wpłaty na Państwowy Fundusz Rehabilitacji Osób Niepełnosprawnych</t>
  </si>
  <si>
    <t>756.75647.4210</t>
  </si>
  <si>
    <t>756.75647.4300</t>
  </si>
  <si>
    <t>756.75647</t>
  </si>
  <si>
    <t>Wydatki bieżące razem</t>
  </si>
  <si>
    <t>Rozwój Zasobów Ludzkich 2004-2006</t>
  </si>
  <si>
    <t>promocja kształcenia przez całe życie</t>
  </si>
  <si>
    <t>edukacyjnych pomiędzy wsią a miastem</t>
  </si>
  <si>
    <t>Ogółem (I + II)</t>
  </si>
  <si>
    <t>II.</t>
  </si>
  <si>
    <t>I.</t>
  </si>
  <si>
    <t>* wydatki obejmują wydatki bieżace i majątkowe (dotyczące inwestycji rocznych i ujętych w wieloletnim programie inwestycyjnym)</t>
  </si>
  <si>
    <t>** środki własne JST, współfinansowanie z budżetu państwa oraz inne</t>
  </si>
  <si>
    <t>Pobór podatków, opłat i niepodatkowych należności budżetowych</t>
  </si>
  <si>
    <t>Dochody od osób prawnych, od osób fizycznych i od innych jednostek</t>
  </si>
  <si>
    <t>nieposiadających osobowości prawnej oraz wydatki związane z ich poborem</t>
  </si>
  <si>
    <t>757.75702.8070</t>
  </si>
  <si>
    <t>757.75702</t>
  </si>
  <si>
    <t>Obsługa papierów wartościowych, kredytów i pożyczek jednostek samorządu</t>
  </si>
  <si>
    <t>terytorialnego</t>
  </si>
  <si>
    <t>Obsługa długu publicznego</t>
  </si>
  <si>
    <t>801.80104.4220</t>
  </si>
  <si>
    <t>801.80104.4430</t>
  </si>
  <si>
    <t>Odpisy na zakładowy fundusz swiadczeń socjalnych</t>
  </si>
  <si>
    <t>852.85203.4010</t>
  </si>
  <si>
    <t>852.85203.3020</t>
  </si>
  <si>
    <t>852.85203.4040</t>
  </si>
  <si>
    <t>852.85203.4110</t>
  </si>
  <si>
    <t>852.85203.4120</t>
  </si>
  <si>
    <t>852.85203.4210</t>
  </si>
  <si>
    <t>852.85203.4230</t>
  </si>
  <si>
    <t>852.85203.4260</t>
  </si>
  <si>
    <t>852.85203.4270</t>
  </si>
  <si>
    <t>852.85203.4300</t>
  </si>
  <si>
    <t>852.85203.4410</t>
  </si>
  <si>
    <t>852.85203.4430</t>
  </si>
  <si>
    <t>852.85203.4440</t>
  </si>
  <si>
    <t>852.85212.3110</t>
  </si>
  <si>
    <t>852.85212.4010</t>
  </si>
  <si>
    <t>852.85212.4110</t>
  </si>
  <si>
    <t>852.85212.4120</t>
  </si>
  <si>
    <t>852.85212.4210</t>
  </si>
  <si>
    <t>852.85212.4270</t>
  </si>
  <si>
    <t>852.85212.4300</t>
  </si>
  <si>
    <t>852.85212.4410</t>
  </si>
  <si>
    <t>852.85213.4130</t>
  </si>
  <si>
    <t>852.85214.3110</t>
  </si>
  <si>
    <t>852.85214.4110</t>
  </si>
  <si>
    <t>852.85215.3110</t>
  </si>
  <si>
    <t>852.85215</t>
  </si>
  <si>
    <t>852.85219.3020</t>
  </si>
  <si>
    <t>852.85219.4010</t>
  </si>
  <si>
    <t>852.85219.4040</t>
  </si>
  <si>
    <t>852.85219.4110</t>
  </si>
  <si>
    <t>852.85219.4120</t>
  </si>
  <si>
    <t>852.85219.4210</t>
  </si>
  <si>
    <t>852.85219.4260</t>
  </si>
  <si>
    <t>852.85219.4270</t>
  </si>
  <si>
    <t>852.85219.4300</t>
  </si>
  <si>
    <t>852.85219.4410</t>
  </si>
  <si>
    <t>852.85219.4430</t>
  </si>
  <si>
    <t>852.85219.4440</t>
  </si>
  <si>
    <t>852.85228.4300</t>
  </si>
  <si>
    <t>900.90003.4270</t>
  </si>
  <si>
    <t>Dochody od osób prawnych, od osób fizycznych i od innych jednostek nieposiadających</t>
  </si>
  <si>
    <t>osobowości prawnej oraz wydatki związane z ich poborem</t>
  </si>
  <si>
    <t>852.85295.2820</t>
  </si>
  <si>
    <t>852.85295</t>
  </si>
  <si>
    <t xml:space="preserve">      Środki do pozyskania z Funduszy Strukturalnych na dofinansowanie "Budowy środowiskowej Sali gimnastycznej przy szkole podstawowej w Boguszynie,</t>
  </si>
  <si>
    <t>Nowe Miasto n/Wartą" w wysokości 75% kwalifikowanych nakładów inwestycyjnych a z budżetu państawa 10% kosztów kwalifikowanych.</t>
  </si>
  <si>
    <t>Wniosek o dofinansowanie inwestycji został rozpatrzony pozytywnie. W marcu 2005r. została podpisana umowa z Wojewodą Wielkopolskim.</t>
  </si>
  <si>
    <t xml:space="preserve">      Po podpisaniu aneksu do umowy środki do pozyskania na tę inwestycję z Eurpejskiego Funduszu Rozwoju Regionalnego wynoszą 1 109 260,40 zł,</t>
  </si>
  <si>
    <t>natomiast z budżetu państwa 147 901,38 zł.</t>
  </si>
  <si>
    <t xml:space="preserve">    Na zadanie inwestycyjne pn. "Aranżacja Rynku w Nowym Mieście nad Wartą" Gmina zrobiła wniosek o dofinansowanie z programu operacyjnego "Restrukturyzacja</t>
  </si>
  <si>
    <t xml:space="preserve">i modernizacja sektora żywnościowego oraz obszarów wiejskich 2004-2006". Wniosek został rozpatrzony pozytywnie lecz nie została jeszcze podpisana umowa </t>
  </si>
  <si>
    <t>o dofinansowanie. Dofinansowanie to ma wynieść 450 000,00 zł.</t>
  </si>
  <si>
    <t xml:space="preserve">               Załącznik Nr 8 do Uchwały Nr XXXIV/236/2005</t>
  </si>
  <si>
    <t xml:space="preserve">                                                                            Załącznik nr 9 do Uchwały Nr XXXIV/236/2005</t>
  </si>
  <si>
    <t xml:space="preserve">                                                        Załącznik Nr 10 do Uchwały Nr XXXIV/236/2005</t>
  </si>
  <si>
    <t xml:space="preserve">                                                        z dnia 30 grudnia 2005r.</t>
  </si>
  <si>
    <t xml:space="preserve">                                               Załącznik Nr 11 do Uchwały Nr XXXIV/236/2005</t>
  </si>
  <si>
    <t>"Restrukturyzacja i modernizacja sektora</t>
  </si>
  <si>
    <t xml:space="preserve">żywnościowego oraz rozwój obszarów </t>
  </si>
  <si>
    <t>wiejskich 2004-2006"</t>
  </si>
  <si>
    <t>wiejskich</t>
  </si>
  <si>
    <t>i ochrona dziedzictwa kulturowego</t>
  </si>
  <si>
    <t>w Nowym Mieście nad Wartą" (razem)</t>
  </si>
  <si>
    <t xml:space="preserve">Świadczenia rodzinne oraz składki na ubezpieczenia </t>
  </si>
  <si>
    <t>400.40003.0910</t>
  </si>
  <si>
    <t>400.40003</t>
  </si>
  <si>
    <t>Dostarczanie energii elektrycznej</t>
  </si>
  <si>
    <t xml:space="preserve"> oraz wydatki związane z ich poborem</t>
  </si>
  <si>
    <t>oraz wydatki związane z ich poborem</t>
  </si>
  <si>
    <t xml:space="preserve">Planowane </t>
  </si>
  <si>
    <t>852.85214.2030</t>
  </si>
  <si>
    <t>Treść</t>
  </si>
  <si>
    <t>w 2006r.</t>
  </si>
  <si>
    <t>w 2007r.</t>
  </si>
  <si>
    <t>Wydatki  inwestycyjne jednostek budżetowych</t>
  </si>
  <si>
    <t>Jednostką organizacyjną realizującą ten program będzie</t>
  </si>
  <si>
    <t xml:space="preserve">wodociągowej w Nowym Mieście n/Wartą, wymiana urządzeń na ujęciu wody: </t>
  </si>
  <si>
    <t>zainstalowanie zestawu pompowego w miejsce istniejących hydroforów i pomp</t>
  </si>
  <si>
    <t>sieciowych z wykorzystaniem istniejącego systemu uzdatniania, zakup</t>
  </si>
  <si>
    <t>agregatu pródotwórczego, wymiana sieci wodociagowej z azbestu i stali</t>
  </si>
  <si>
    <t>magistrale: PCV o średnicy 160 mm-2320mb, PCV o średnicy 110 mm-6500mb</t>
  </si>
  <si>
    <t>przyłącza PE o średnicy 32 mm-195szt-1755mb</t>
  </si>
  <si>
    <t>dostarczać ścieki z tej miejscowości do istniejącej oczyszczalni ścieków</t>
  </si>
  <si>
    <t>w Klęce.</t>
  </si>
  <si>
    <t>Budowa kanalizacji sanitarnej wsi Kolniczki</t>
  </si>
  <si>
    <t>której celem jest skanalizowanie miejscowości Kolniczki, co pozwoli</t>
  </si>
  <si>
    <t>w Chociczy.</t>
  </si>
  <si>
    <t>Szkoła Podstawowa w Boguszynie</t>
  </si>
  <si>
    <t>801.80110.6050</t>
  </si>
  <si>
    <t>Wydatki inwestycyjne jednostki budżetowej</t>
  </si>
  <si>
    <t xml:space="preserve">                                                   Załącznik Nr 1 do Uchwały Nr XXXIV/236/2005</t>
  </si>
  <si>
    <t xml:space="preserve">                                                   z dnia 30 grudnia 2005r.</t>
  </si>
  <si>
    <t xml:space="preserve">        Załacznik Nr 2 do Uchwały Nr XXXIV/236/2005</t>
  </si>
  <si>
    <t xml:space="preserve">        z dnia 30 grudnia 2005r.</t>
  </si>
  <si>
    <t xml:space="preserve">                                                           Załącznik Nr 3 do Uchwały Nr XXXIV/236/2005</t>
  </si>
  <si>
    <t xml:space="preserve">                                                           Rady Gminy Nowe Miasto nad Wartą</t>
  </si>
  <si>
    <t xml:space="preserve">                                                           z dnia 30 grudnia 2005r. </t>
  </si>
  <si>
    <t xml:space="preserve">                                                                       Załacznik Nr 4 do Uchwały Nr XXXIV/236/2005</t>
  </si>
  <si>
    <t xml:space="preserve">                                                                       z dnia 30 grudnia 2005r.</t>
  </si>
  <si>
    <t xml:space="preserve">                                                       Załącznik Nr 5 do Uchwały Nr XXXIV?236/2005</t>
  </si>
  <si>
    <t xml:space="preserve">                                                       z dnia 30 grudnia 2005r.</t>
  </si>
  <si>
    <t xml:space="preserve">Załacznik Nr 6 do Uchwały Nr XXXIV/236/2005 </t>
  </si>
  <si>
    <t>z dnia 30 grudnia 2005r.</t>
  </si>
  <si>
    <t>Okres</t>
  </si>
  <si>
    <t>nakłady</t>
  </si>
  <si>
    <t>2004-2006</t>
  </si>
  <si>
    <t>2007-2008</t>
  </si>
  <si>
    <t xml:space="preserve">                         Limit wydatków na Wieloletni Program Inwestycyjny  Gminy Nowe Miasto nad Wartą na lata 2006 - 2008</t>
  </si>
  <si>
    <t>2005-2007</t>
  </si>
  <si>
    <t>2005-2006</t>
  </si>
  <si>
    <t>X</t>
  </si>
  <si>
    <t>2003-2006</t>
  </si>
  <si>
    <t>2006-2009</t>
  </si>
  <si>
    <t>Wykonanie oświetlenia ulicznego w miejscowościach Gminy Nowe Miasto n/W</t>
  </si>
  <si>
    <t>Urząd gminy Nowe Miasto nad Warta</t>
  </si>
  <si>
    <t xml:space="preserve">Wykonanie oświetlenia ulicznego </t>
  </si>
  <si>
    <t>Oświetlenie ulic placów i dróg</t>
  </si>
  <si>
    <t xml:space="preserve">                                                       Załacznik Nr 7 do Uchwały Nr XXXIV/236/2006</t>
  </si>
  <si>
    <t>Budowa hali sportowej przy Gimnazjum w Nowym Mieście n/W, której celem</t>
  </si>
  <si>
    <t>jest zwiekszenie dostępu do bazy sportowej mieszkańców gminy.</t>
  </si>
  <si>
    <t>Gminny Zespół Ekonomiczno-Administracyjny Szkół.</t>
  </si>
  <si>
    <t>Modernizacja ujęcia wody oraz wymiana sieci wodociągowej dla miejscowości
Nowe Miasto n/Wartą, której celem jest budowa studni głębinowej w stacji</t>
  </si>
  <si>
    <t>Sala wyposażona będzie w boisko do gry o wymiarach 12m x 24m wraz z</t>
  </si>
  <si>
    <t>widownią na 100 osób, siłownię oraz zaplecze socjalne (2 przebieralnie</t>
  </si>
  <si>
    <t>2 toalety z natryskami), magazyn sprzętu sportowego, pokój dla instruktorów</t>
  </si>
  <si>
    <t>sportowych.</t>
  </si>
  <si>
    <t>801.80130.6300</t>
  </si>
  <si>
    <t>801.80130</t>
  </si>
  <si>
    <t>Szkoły zawodowe</t>
  </si>
  <si>
    <t>852.85228.2010</t>
  </si>
  <si>
    <t>854.85446.4300</t>
  </si>
  <si>
    <t>852.85212.4040</t>
  </si>
  <si>
    <t>852.85212.4440</t>
  </si>
  <si>
    <t>Odsetki od nieterminowych wpłat z tytułu podatków i opłat</t>
  </si>
  <si>
    <t>podatku od czynności cywilnoprawnych, podatków i opłat</t>
  </si>
  <si>
    <t>lokalnych od osób prawnych i innych jednostek organiz.</t>
  </si>
  <si>
    <t xml:space="preserve">                                                                            z dnia 30 grudnia 2005r.</t>
  </si>
  <si>
    <t xml:space="preserve">               z dnia 30 grudnia 2005r.</t>
  </si>
  <si>
    <t xml:space="preserve">                                               z dnia 30 grudnia 2005r.</t>
  </si>
  <si>
    <t>Wpływy z podatku rolnego, podatku leśnego, podatku</t>
  </si>
  <si>
    <t xml:space="preserve">od spadków i darowizn, podatku od czynności </t>
  </si>
  <si>
    <t xml:space="preserve">cywilnoprawnych oraz podatków i opłat lokalnych od osób </t>
  </si>
  <si>
    <t>fizycznych</t>
  </si>
  <si>
    <t>Wpływy z podatku dochodowego od osób fizycznych</t>
  </si>
  <si>
    <t>756.75616.</t>
  </si>
  <si>
    <t>756.75616.0310</t>
  </si>
  <si>
    <t>756.75616.0320</t>
  </si>
  <si>
    <t>756.75616.0330</t>
  </si>
  <si>
    <t>756.75616.0340</t>
  </si>
  <si>
    <t>756.75616.0360</t>
  </si>
  <si>
    <t>756.75616.0370</t>
  </si>
  <si>
    <t>756.75616.0430</t>
  </si>
  <si>
    <t>756.75616.0500</t>
  </si>
  <si>
    <t>852.85228.2360</t>
  </si>
  <si>
    <t>oraz innych umów o podobnym charakterze</t>
  </si>
  <si>
    <t>oraz prawa użytkowania wieczystego nieruchomości</t>
  </si>
  <si>
    <t>756.75647.0690</t>
  </si>
  <si>
    <t>756.75647.0910</t>
  </si>
  <si>
    <t>Pobór podatków, opłat i niepodatkowych należności</t>
  </si>
  <si>
    <t>budżetowych</t>
  </si>
  <si>
    <t>realizację własnych zadań bieżących gmin (związków</t>
  </si>
  <si>
    <t>gmin)</t>
  </si>
  <si>
    <t xml:space="preserve">dochody </t>
  </si>
  <si>
    <t>600.60014</t>
  </si>
  <si>
    <t>Drogi publiczne powiatowe</t>
  </si>
  <si>
    <t>Dotacja</t>
  </si>
  <si>
    <t>Środki własne</t>
  </si>
  <si>
    <t>społecznej oraz niektóre świadczenia rodzinne</t>
  </si>
  <si>
    <t xml:space="preserve">osoby pobierające niektóre świadczenia z pomocy </t>
  </si>
  <si>
    <t xml:space="preserve">Składki na ubezpieczenia zdrowotne opłacane za </t>
  </si>
  <si>
    <t xml:space="preserve">Zasiłki i pomoc w naturze oraz składki na </t>
  </si>
  <si>
    <t>Dotacje</t>
  </si>
  <si>
    <t>kontroli i ochrony prawa</t>
  </si>
  <si>
    <t xml:space="preserve">Urzędy naczelnych organów władzy państwowej, </t>
  </si>
  <si>
    <t>750.75095.4210</t>
  </si>
  <si>
    <t>900.90011</t>
  </si>
  <si>
    <t>Fundusz Ochrony Środowiska i Gospodarki Wodnej</t>
  </si>
  <si>
    <t>Razem środki GFOŚiGW na inwestycje:</t>
  </si>
  <si>
    <t>Razem środki budżetu na inwestycje wieloletnie:</t>
  </si>
  <si>
    <t>Ogółem:</t>
  </si>
  <si>
    <t>750.75095.4300</t>
  </si>
  <si>
    <t>Lp.</t>
  </si>
  <si>
    <t>Projekt</t>
  </si>
  <si>
    <t>Kategoria</t>
  </si>
  <si>
    <t>interwencji</t>
  </si>
  <si>
    <t>funduszy</t>
  </si>
  <si>
    <t>strukturalnych</t>
  </si>
  <si>
    <t>(dział,</t>
  </si>
  <si>
    <t>rozdział)</t>
  </si>
  <si>
    <t>Wydatki w</t>
  </si>
  <si>
    <t>okresie</t>
  </si>
  <si>
    <t>realizacji</t>
  </si>
  <si>
    <t>projektu</t>
  </si>
  <si>
    <t xml:space="preserve">          Dochody z tytułu opłat za usługi świadczone w Ośrodku wsparcia w Dębnie</t>
  </si>
  <si>
    <t>801.80101.6339</t>
  </si>
  <si>
    <t>Dotacje celowe otrzymane z budżetu państwa na realizację</t>
  </si>
  <si>
    <t>inwestycji i zakupów inwestycyjnych własnych gmin</t>
  </si>
  <si>
    <t>("Budowa środowiskowej sali gimnastycznej w Boguszynie")</t>
  </si>
  <si>
    <t>801.80101.6298</t>
  </si>
  <si>
    <t>Środki na dofinansowanie własnych inwestycji gmin</t>
  </si>
  <si>
    <t>Wydatki inwestycyjne jednostek budżetowych (kanalizacja Wolica Kozia 397 000 zł,</t>
  </si>
  <si>
    <t>kanalizacja Kolniczki 15 000 zł, kanalizacja Boguszyn 400 000 zł)</t>
  </si>
  <si>
    <t xml:space="preserve">Różne opłaty i składki </t>
  </si>
  <si>
    <t>Wydatki inwestycyjne jednostek budżetowych (droga Boguszynek 550 000 zł,</t>
  </si>
  <si>
    <t>ul.Ogrodowa w Boguszynie 100 000 zł, ul. Krótka w Boguszynie 50 000 zł)</t>
  </si>
  <si>
    <t>Wydatki inwestycyjne jednostek budżetowych ("Budowa hali sportowej w Nowym</t>
  </si>
  <si>
    <t>Miescie nad Wartą")</t>
  </si>
  <si>
    <t>900.90015.6050</t>
  </si>
  <si>
    <t>Wydatki inwestycyjne jednostek budżetowych (wykonanie oświetlenia Rynku</t>
  </si>
  <si>
    <t>w Nowym Mieście n/Wartą 100 000 zł, wykonanie oświetlenia na wsiach 50 000 zł)</t>
  </si>
  <si>
    <t>Urząd Gminy w Nowym Mieście nad Wartą</t>
  </si>
  <si>
    <t>900.90011.6110</t>
  </si>
  <si>
    <t>Wydatki inwestycyjne funduszy celowych</t>
  </si>
  <si>
    <t>"Modernizacja ujęcia wody oraz wymiana sieci wodociagowej dla miejscowości</t>
  </si>
  <si>
    <t>Nowe Miasto nad wartą", której celem jest budowa studni głebinowej w stacji</t>
  </si>
  <si>
    <t>wodociagowej w Nowym Mieście n/wartą, wymiana urządzeń na ujęciu wody</t>
  </si>
  <si>
    <t>oraz wymiana sieci wodociągowej.</t>
  </si>
  <si>
    <t>Łączne</t>
  </si>
  <si>
    <t>inwestycyjne</t>
  </si>
  <si>
    <t xml:space="preserve">Budowa kanalizacji sanitarnej wraz z przepompownią ścieków w Wolicy Koziej, </t>
  </si>
  <si>
    <t>której celem jest skanalizowanie miejscowości Wolica Kozia, co pozwoli</t>
  </si>
  <si>
    <t>"Sieć kanalizacji sanitarnej wraz z przepompownią ścieków w Wolicy Koziej"</t>
  </si>
  <si>
    <t>Sieć kanalizacji sanitarnej wraz z przepomownią ścieków w Wolicy Koziej"</t>
  </si>
  <si>
    <t>"Budowa kanalizacji sanitarnej dla miejscowości Wolica Pusta", której celem</t>
  </si>
  <si>
    <t>jest skanalizowanie miejscowości Wolica Pusta, co pozwoli dostarczać ścieki</t>
  </si>
  <si>
    <t>do istniejącej oczyszczalni ścieków w Cielczy.</t>
  </si>
  <si>
    <t>Budowa kanalizacji sanitarnej dla miejscowości Wolica Pusta"</t>
  </si>
  <si>
    <t xml:space="preserve">"Sieć kanalizacji sanitarnej wraz z przepompownią ścieków w Boguszynie", </t>
  </si>
  <si>
    <t>której celem jest skanalizowanie miejscowości Boguszyn, co pozwoli</t>
  </si>
  <si>
    <t>w Chociczy</t>
  </si>
  <si>
    <t>Sieć kanalizacji sanitarnej wraz z przepompownią ścieków w Boguszynie</t>
  </si>
  <si>
    <t>"Wymiana sieci wodociągowej dla miejscowości Chocicza"</t>
  </si>
  <si>
    <t>Urząd Gminy Nowe Miasto nad Wartą.</t>
  </si>
  <si>
    <t>Wymiana sieci wodociągowej dla miejscowości Chocicza</t>
  </si>
  <si>
    <t>"Wymiana sieci wodociągowej dla miejscowości Klęka"</t>
  </si>
  <si>
    <t>Wymiana sieci wodociągowej dla miejscowości Klęka</t>
  </si>
  <si>
    <t>600.60095.6058</t>
  </si>
  <si>
    <t>600.60095.6059</t>
  </si>
  <si>
    <t>(całkowita</t>
  </si>
  <si>
    <t>wartość</t>
  </si>
  <si>
    <t>Projektu)</t>
  </si>
  <si>
    <t>środki z</t>
  </si>
  <si>
    <t xml:space="preserve">budżetu </t>
  </si>
  <si>
    <t>krajowego</t>
  </si>
  <si>
    <t>budżetu</t>
  </si>
  <si>
    <t>UE</t>
  </si>
  <si>
    <t>razem</t>
  </si>
  <si>
    <t>pożyczki i</t>
  </si>
  <si>
    <t>kredyty</t>
  </si>
  <si>
    <t>obligacje</t>
  </si>
  <si>
    <t>pozostałe</t>
  </si>
  <si>
    <t xml:space="preserve">    z tego źródła finansowania</t>
  </si>
  <si>
    <t>2006r.</t>
  </si>
  <si>
    <t>Planowane wydatki</t>
  </si>
  <si>
    <t xml:space="preserve">pożyczki </t>
  </si>
  <si>
    <t>na prefi-</t>
  </si>
  <si>
    <t>nansowa-</t>
  </si>
  <si>
    <t>nie z</t>
  </si>
  <si>
    <t>państwa</t>
  </si>
  <si>
    <t xml:space="preserve">     Środki z budżetu krajowego **</t>
  </si>
  <si>
    <t>Środki z budżetu UE</t>
  </si>
  <si>
    <t>(6+7)</t>
  </si>
  <si>
    <t>(9+13)</t>
  </si>
  <si>
    <t>(10+11+12)</t>
  </si>
  <si>
    <t>(14+15+16+17)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</si>
  <si>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</si>
  <si>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</si>
  <si>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</si>
  <si>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</si>
  <si>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</si>
  <si>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</si>
  <si>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</si>
  <si>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</si>
  <si>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</si>
  <si>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</si>
  <si>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</si>
  <si>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        w tym:</t>
  </si>
  <si>
    <t>Wydatki majątkowe razem</t>
  </si>
  <si>
    <t>sali gimnastycznej w Boguszynie,</t>
  </si>
  <si>
    <t>Operacyjny Rozwoju Regionalnego</t>
  </si>
  <si>
    <t>społeczna</t>
  </si>
  <si>
    <t>gmina Nowe Miasto nad Wartą" (razem)</t>
  </si>
  <si>
    <t xml:space="preserve">                     X</t>
  </si>
  <si>
    <t>Plan finansowy dotacji i wydatków na realizację własnych zadań bieżących</t>
  </si>
  <si>
    <t>Gminy Nowe Miasto nad Wartą w 2006r.</t>
  </si>
  <si>
    <t xml:space="preserve">realizację własnych zadań bieżących gmin </t>
  </si>
  <si>
    <t xml:space="preserve">        oraz plan dochodów związanych z realizacją zadań z zakresu administracji rządowej</t>
  </si>
  <si>
    <t>Nagrody i wydatki osobowe niezaliczone do wynagrodz.</t>
  </si>
  <si>
    <t>Dochody budżetu państwa związane z realizacją zadań zleconych</t>
  </si>
  <si>
    <t xml:space="preserve">           Dochody z tytułu opłat za wydane dowody osobiste podlegają  odprowadzeniu</t>
  </si>
  <si>
    <t>750.75011.0690</t>
  </si>
  <si>
    <t xml:space="preserve">          Dochody z tytułu opłat za usługi opiekuńcze i specjalistyczne usługi opiekuńcze</t>
  </si>
  <si>
    <t>podlegają odprowadzeniu w wysokości 95% na rachunek Wielkopolskiego Urzedu</t>
  </si>
  <si>
    <t>Wojewódzkiego w Poznaniu.</t>
  </si>
  <si>
    <t>w wysokości 95% na rachunek Wielkopolskiego Urzędu Wojewódzkiego w Poznaniu.</t>
  </si>
  <si>
    <t>Dotacja celowa z budżetu na finansowanie lub</t>
  </si>
  <si>
    <t>dofinansowanie zadań zleconych do realizacji</t>
  </si>
  <si>
    <t>przychody</t>
  </si>
  <si>
    <t>854.85401.4220</t>
  </si>
  <si>
    <t>Wodociąg w Nowym Mieście nad Wartą</t>
  </si>
  <si>
    <t>w 2008r.</t>
  </si>
  <si>
    <t>Urząd Gminy w Nowym Mieście nad Wartą.</t>
  </si>
  <si>
    <t>"Aranżacja rynku w Nowym Mieście nad Wartą"</t>
  </si>
  <si>
    <t>Jednostką organizacyjną realizujacą ten program będzie</t>
  </si>
  <si>
    <t>Urząd Gminy Nowe Miasto nad Wartą</t>
  </si>
  <si>
    <t>Aranżacja rynku w Nowym Mieście nad Wartą</t>
  </si>
  <si>
    <t>Środowiskowa sala gimnstyczna przy Szkole Podstawowej w Boguszynie</t>
  </si>
  <si>
    <t>Budowa hali sportowej przy Gimnazjum w Nowym Mieście nad Wartą</t>
  </si>
  <si>
    <t>852.85203.0960</t>
  </si>
  <si>
    <t>854.85401.4210</t>
  </si>
  <si>
    <t>1. Zadłużenie gminy na początek roku budżetowego</t>
  </si>
  <si>
    <t>2. Planowane w budżecie przychody z tyt. kredytów i pożyczek, papierów wartościowych</t>
  </si>
  <si>
    <t>3. Kwota przewidziana w budżecie na spłatę zadłużeń:</t>
  </si>
  <si>
    <t xml:space="preserve">  </t>
  </si>
  <si>
    <t xml:space="preserve">a) </t>
  </si>
  <si>
    <t>kredytów i pożyczek</t>
  </si>
  <si>
    <t xml:space="preserve">b) </t>
  </si>
  <si>
    <t>odsetek</t>
  </si>
  <si>
    <t>c)</t>
  </si>
  <si>
    <t>papierów wartościowych</t>
  </si>
  <si>
    <t>d)</t>
  </si>
  <si>
    <t xml:space="preserve">         Razem :</t>
  </si>
  <si>
    <t>6. Łączna kwota do spłaty rat kredytów i pożyczek wraz z odsetkami w stosunku</t>
  </si>
  <si>
    <t xml:space="preserve">    gminy (poz.4 / poz.5) w tym roku budżetowym wynosić będzie</t>
  </si>
  <si>
    <t xml:space="preserve">                                              Plan przychodów i wydatków</t>
  </si>
  <si>
    <t xml:space="preserve">                                      Gminnego Funduszu Ochrony Środowiska</t>
  </si>
  <si>
    <t xml:space="preserve">               Wyszczególnienie</t>
  </si>
  <si>
    <t>Kwota</t>
  </si>
  <si>
    <t xml:space="preserve">Przychody : </t>
  </si>
  <si>
    <t xml:space="preserve">Wydatki : </t>
  </si>
  <si>
    <t>Nazwa paragrafu</t>
  </si>
  <si>
    <t>rozchody</t>
  </si>
  <si>
    <t>6.</t>
  </si>
  <si>
    <t>Przychody z zaciągniętych pożyczek i kredytów</t>
  </si>
  <si>
    <t>na rynku krajowym</t>
  </si>
  <si>
    <t>Nadwyżki z lat ubiegłych</t>
  </si>
  <si>
    <t>Spłaty otrzymanych krajowych pożyczek i kredytów</t>
  </si>
  <si>
    <t>ubezpieczenia emerytalne i rentowe</t>
  </si>
  <si>
    <t>Dochody z najmu i dzierżawy składników majątkowych</t>
  </si>
  <si>
    <t>Skarbu Państwa, jedn.sam.teryt. lub innych jednostek</t>
  </si>
  <si>
    <t>fizycznych, opłacany w formie karty podatkowej</t>
  </si>
  <si>
    <t xml:space="preserve">                                                   Rady Gminy Nowe Miasto nad Wartą</t>
  </si>
  <si>
    <t>Rady Gminy Nowe Miasto nad Wartą</t>
  </si>
  <si>
    <t>4. Prognozowana kwota długu na dzień 31.12.2006r. (poz.1+2-3a-3c)</t>
  </si>
  <si>
    <t>5. Planowane dochody budżetu gminy na 2006 rok</t>
  </si>
  <si>
    <t xml:space="preserve">    do planowanych dochodów gminy na 2006r. (poz.3(a+b+c+d)/poz.5) wynosi</t>
  </si>
  <si>
    <t>Wydatki</t>
  </si>
  <si>
    <t>854.85401.0830</t>
  </si>
  <si>
    <t xml:space="preserve">         Zadania związane z realizacją zadań wspólnych realizowanych na podstawie</t>
  </si>
  <si>
    <t xml:space="preserve">                    umów i porozumień z jednostkami samorzadu terytorialnego</t>
  </si>
  <si>
    <t>Wydatki na pomoc finansową udzielaną między jednostkami</t>
  </si>
  <si>
    <t>samorządu terytorialnego na dofinansowanie własnych zadań</t>
  </si>
  <si>
    <t>inwestycyjnych i zakupów inwestycyjnych</t>
  </si>
  <si>
    <t>Dotacje celowe przekazane dla powiatu na zadania bieżące</t>
  </si>
  <si>
    <t>600.60016.0690</t>
  </si>
  <si>
    <t>600.60016.4430</t>
  </si>
  <si>
    <t>realizowane na podstawie porozumień (umów) między jednostkami</t>
  </si>
  <si>
    <t>"Środowiskowa sala gimnastyczna przy szkole podstawowej w Boguszynie,</t>
  </si>
  <si>
    <t>Gmina Nowe Miasto n/Wartą, której celem jest powstanie środowiskowej</t>
  </si>
  <si>
    <t>sali gimnastycznej przy szkole podstawowej w Boguszynie.</t>
  </si>
  <si>
    <t>851.85154.4170</t>
  </si>
  <si>
    <t>Wynagrodzenia bezosobowe</t>
  </si>
  <si>
    <t>900.90001.4170</t>
  </si>
  <si>
    <t>900.90002.4170</t>
  </si>
  <si>
    <t>754.75412.4170</t>
  </si>
  <si>
    <t>921.92109.2480</t>
  </si>
  <si>
    <t>921.92116.2480</t>
  </si>
  <si>
    <t>Dotacja podmiotowa z budżetu dla samorządowej instytucji kultury</t>
  </si>
  <si>
    <t>Planowane dochody budżetu Gminy Nowe Miasto nad Wartą na 2006r.</t>
  </si>
  <si>
    <t xml:space="preserve">         Dotacje podmiotowe udzielone ze środków budżetu gminy Nowe Miasto nad Wartą </t>
  </si>
  <si>
    <t xml:space="preserve">      Dotacje celowe udzielone ze środków budżetu gminy Nowe Miasto nad Wartą </t>
  </si>
  <si>
    <t>Dotyczy: prognozy długu Gminy Nowe Miasto nad Wartą na 2006r.</t>
  </si>
  <si>
    <t xml:space="preserve">               Rady Gminy Nowe Miasto nad Wartą</t>
  </si>
  <si>
    <t xml:space="preserve">                    Przychody i rozchody budżetu gminy Nowe Miasto nad Wartą w 2006r.</t>
  </si>
  <si>
    <t xml:space="preserve">                                               Rady Gminy Nowe Miasto nad Wartą</t>
  </si>
  <si>
    <t>Dotyczy: prognozy długu Gminy Nowe Miasto n/Wartą na 2007r.</t>
  </si>
  <si>
    <t>5. Planowane dochody budżetu gminy na 2007 rok</t>
  </si>
  <si>
    <t>4. Prognozowana kwota długu na dzień 31.12.2007r. (poz.1+2-3a-3c)</t>
  </si>
  <si>
    <t xml:space="preserve">    do planowanych dochodów gminy na 2007r. (poz.3(a+b+c+d)/poz.5) wynosi</t>
  </si>
  <si>
    <t>Dotyczy: prognozy długu Gminy Nowe Miasto n/Wartą na 2008r.</t>
  </si>
  <si>
    <t>4. Prognozowana kwota długu na dzień 31.12.2008r. (poz.1+2-3a-3c)</t>
  </si>
  <si>
    <t>5. Planowane dochody budżetu gminy na 2008 rok</t>
  </si>
  <si>
    <t xml:space="preserve">    do planowanych dochodów gminy na 2008r. (poz.3(a+b+c+d)/poz.5) wynosi</t>
  </si>
  <si>
    <t>7. Stosunek łącznej kwoty długu na koniec roku budżetowego do dochodów</t>
  </si>
  <si>
    <t>Transport i łaczność</t>
  </si>
  <si>
    <t>400.40002.4280</t>
  </si>
  <si>
    <t>Zakup usług zdrowotnych</t>
  </si>
  <si>
    <t>600.60014.2710</t>
  </si>
  <si>
    <t>Wydatki na pomoc finansową udzielaną między jednostkami samorządu terytorialnego</t>
  </si>
  <si>
    <t>na dofinansowanie własnych zadań bieżących</t>
  </si>
  <si>
    <t>700.70095.4280</t>
  </si>
  <si>
    <t>750.75023.4280</t>
  </si>
  <si>
    <t>801.80101.6058</t>
  </si>
  <si>
    <t>852.85219.2030</t>
  </si>
  <si>
    <t xml:space="preserve">stowarzyszeniom </t>
  </si>
  <si>
    <t>Planowane wydatki budżetu Gminy Nowe Miasto nad Wartą na 2006 rok</t>
  </si>
  <si>
    <t>852.85295.2030</t>
  </si>
  <si>
    <t>Pozostała działaność</t>
  </si>
  <si>
    <t>852.85203.0830</t>
  </si>
  <si>
    <t>jednostkom samorządu terytorialnego w 2006 roku</t>
  </si>
  <si>
    <t>852.85203.2360</t>
  </si>
  <si>
    <t>Otrzymane spadki, zapisy i darowizny w formie pieniężnej</t>
  </si>
  <si>
    <t>801.80101.2708</t>
  </si>
  <si>
    <t>Środki na dofinansowanie własnych zadań bieżących gmin,</t>
  </si>
  <si>
    <t>(związków gmin), powiatów, (związków powiatów),</t>
  </si>
  <si>
    <t>samorządów województw, pozyskane z innych żródeł</t>
  </si>
  <si>
    <t>801.80101.2709</t>
  </si>
  <si>
    <t>801.80101.4170</t>
  </si>
  <si>
    <t>801.80101.4280</t>
  </si>
  <si>
    <t>801.80104.4170</t>
  </si>
  <si>
    <t>801.80104.4280</t>
  </si>
  <si>
    <t>801.80103.3020</t>
  </si>
  <si>
    <t>801.80103.4010</t>
  </si>
  <si>
    <t>801.80103.4040</t>
  </si>
  <si>
    <t>801.80103.4110</t>
  </si>
  <si>
    <t>801.80103.4120</t>
  </si>
  <si>
    <t>801.80103.4210</t>
  </si>
  <si>
    <t>801.80103.4240</t>
  </si>
  <si>
    <t>801.80103.4260</t>
  </si>
  <si>
    <t>801.80103.4270</t>
  </si>
  <si>
    <t>801.80103.4280</t>
  </si>
  <si>
    <t>801.80103.4300</t>
  </si>
  <si>
    <t>801.80103.4410</t>
  </si>
  <si>
    <t>801.80103.4440</t>
  </si>
  <si>
    <t>801.80103</t>
  </si>
  <si>
    <t>Oddziały przedszkolne w szkołach podstawowych</t>
  </si>
  <si>
    <t>801.80110.4170</t>
  </si>
  <si>
    <t>801.80110.4280</t>
  </si>
  <si>
    <t>801.80110.4350</t>
  </si>
  <si>
    <t>Zakup usług dostępu do sieci Internet</t>
  </si>
  <si>
    <t>801.80114.4280</t>
  </si>
  <si>
    <t>854.85401.4280</t>
  </si>
  <si>
    <t>854.85412.4300</t>
  </si>
  <si>
    <t>Kolonie i obozy oraz inne formy wypoczynku dzieci i młodzieży szkolnej, a także</t>
  </si>
  <si>
    <t>szkolenia młodzieży</t>
  </si>
  <si>
    <t>854.85412</t>
  </si>
  <si>
    <t>754.75414.4170</t>
  </si>
  <si>
    <t>852.85203.4170</t>
  </si>
  <si>
    <t>852.85203.4280</t>
  </si>
  <si>
    <t>852.85219.4280</t>
  </si>
  <si>
    <t>852.85218.4350</t>
  </si>
  <si>
    <t xml:space="preserve">                  oraz innych zadań zleconych jednostce samorządu terytorianego w 2006r.</t>
  </si>
  <si>
    <t>852.85212.4430</t>
  </si>
  <si>
    <t xml:space="preserve">             Plan finansowy dotacji i wydatków na zadania zlecone Gminie Nowe Miasto nad Wartą</t>
  </si>
  <si>
    <t xml:space="preserve">                                                                       Rady Gminy Nowe Miasto nad Wartą</t>
  </si>
  <si>
    <t xml:space="preserve">                          dla instytucji kultury w 2006r.</t>
  </si>
  <si>
    <t xml:space="preserve">                                                       Rady Gminy Nowe Miasto nad Wartą</t>
  </si>
  <si>
    <t xml:space="preserve">                  dla stowarzyszeń w 2006r.</t>
  </si>
  <si>
    <t xml:space="preserve">                                                                            Rady Gminy Nowe Miasto nad Wartą</t>
  </si>
  <si>
    <t xml:space="preserve">                                          i Gospodarki Wodnej na 2006r.</t>
  </si>
  <si>
    <t>Stan środków obrotowych na początku 2006 roku</t>
  </si>
  <si>
    <t>Stan środków obrotowych na koniec 2006r.</t>
  </si>
  <si>
    <t xml:space="preserve">                                                        Rady Gminy Nowe Miasto nad Wartą</t>
  </si>
  <si>
    <t>852.85219.6060</t>
  </si>
  <si>
    <t>Wydatki na zakupy inwestycyjne jedn.budżetowych</t>
  </si>
  <si>
    <t>852.85295.3110</t>
  </si>
  <si>
    <t>801.80101.4118</t>
  </si>
  <si>
    <t>801.80101.4119</t>
  </si>
  <si>
    <t>Składki na ubezpieczenia społeczne ("Szkoła marzeń")</t>
  </si>
  <si>
    <t>801.80101.4128</t>
  </si>
  <si>
    <t>801.80101.4129</t>
  </si>
  <si>
    <t>Składki na Fundusz Pracy (Szkoła marzeń")</t>
  </si>
  <si>
    <t>801.80101.4178</t>
  </si>
  <si>
    <t>801.80101.4179</t>
  </si>
  <si>
    <t>Wynagrodzenia bezosobowe ("Szkoła marzeń")</t>
  </si>
  <si>
    <t>801.80101.4218</t>
  </si>
  <si>
    <t>801.80101.4219</t>
  </si>
  <si>
    <t>Zakup materiałów i wyposażenia ("Szkoła marzeń")</t>
  </si>
  <si>
    <t>801.80101.4248</t>
  </si>
  <si>
    <t>801.80101.4249</t>
  </si>
  <si>
    <t>Zakup pomocy naukowych, dydaktycznych i książek ("Szkoła marzeń")</t>
  </si>
  <si>
    <t>801.80101.4308</t>
  </si>
  <si>
    <t>801.80101.4309</t>
  </si>
  <si>
    <t>Zakup usług pozostałych ("Szkoła marzeń")</t>
  </si>
  <si>
    <t>Infrastruktura wodociagowa i sanitacyjna wsi</t>
  </si>
  <si>
    <t>600.60095.6050</t>
  </si>
  <si>
    <t>Wydatki inwestycyjne jednostek budżetowych (aranżacja Rynku Nowe Miasto n/W)</t>
  </si>
  <si>
    <t>600.60095</t>
  </si>
  <si>
    <t>750.75023.4350</t>
  </si>
  <si>
    <t>710.71004.4300</t>
  </si>
  <si>
    <t>710.71004</t>
  </si>
  <si>
    <t>Plany zagospodarowania przestrzennego</t>
  </si>
  <si>
    <t>Działalność usługowa</t>
  </si>
  <si>
    <t>750.75023.6060</t>
  </si>
  <si>
    <t>Wydatki na zakupy inwestycyjne jednostek budżetowych</t>
  </si>
  <si>
    <t>750.75075.4210</t>
  </si>
  <si>
    <t>750.75075.4300</t>
  </si>
  <si>
    <t>750.75075.4170</t>
  </si>
  <si>
    <t>750.75075</t>
  </si>
  <si>
    <t>Promocja jednostek samorządu terytorialnego</t>
  </si>
  <si>
    <t>754.75412.4110</t>
  </si>
  <si>
    <t>754.75412.4120</t>
  </si>
  <si>
    <t>854.85415.3240</t>
  </si>
  <si>
    <t>854.85415.3260</t>
  </si>
  <si>
    <t>Stypendia dla uczniów</t>
  </si>
  <si>
    <t>Inne formy pomocy dla uczniów</t>
  </si>
  <si>
    <t>854.85415.4210</t>
  </si>
  <si>
    <t>854.85415.4300</t>
  </si>
  <si>
    <t>854.85415.4410</t>
  </si>
  <si>
    <t xml:space="preserve">        Rady Gminy Nowe Miasto nad Wartą</t>
  </si>
  <si>
    <t>zleconych do realizacji stowarzyszeniom</t>
  </si>
  <si>
    <t xml:space="preserve">Dotacja celowa z budżetu na fin.lub dofin.zadań </t>
  </si>
  <si>
    <t>854.85415.4010</t>
  </si>
  <si>
    <t>854.85415.4110</t>
  </si>
  <si>
    <t>854.85415.4120</t>
  </si>
  <si>
    <t>854.85415.4440</t>
  </si>
  <si>
    <t>854.85415.4040</t>
  </si>
  <si>
    <t>854.85415</t>
  </si>
  <si>
    <t>Pomoc materialna dla uczniów</t>
  </si>
  <si>
    <t>852.85202.4330</t>
  </si>
  <si>
    <t>Zakup usług przez jednostki samorządu terytorialnego</t>
  </si>
  <si>
    <t>od innych jednostek samorządu terytorialnego</t>
  </si>
  <si>
    <t>852.85202</t>
  </si>
  <si>
    <t>Domy pomocy społecznej</t>
  </si>
  <si>
    <t>Wydatki inwestycyjne jednostek budżetowych (sala gimnastyczna w Boguszynie)</t>
  </si>
  <si>
    <t>801.80101.6059</t>
  </si>
  <si>
    <t>900.90001.4280</t>
  </si>
  <si>
    <t>900.90002.4280</t>
  </si>
  <si>
    <t>Wydatki osobowe niezaliczone do wynagrodzeń</t>
  </si>
  <si>
    <t>bieżących</t>
  </si>
  <si>
    <t>Razem:</t>
  </si>
  <si>
    <t>Gmina Nowe Miasto n/Wartą"</t>
  </si>
  <si>
    <t>020.02001.0750</t>
  </si>
  <si>
    <t>020.02001</t>
  </si>
  <si>
    <t>Gospodarka leśna</t>
  </si>
  <si>
    <t>Wpływy z opłaty targowej</t>
  </si>
  <si>
    <t>Wpływy z różnych opłat</t>
  </si>
  <si>
    <t>Pozostałe odsetki</t>
  </si>
  <si>
    <t>Wpływy z opłaty skarbowej</t>
  </si>
  <si>
    <t>756.75618</t>
  </si>
  <si>
    <t>756.75621</t>
  </si>
  <si>
    <t>Udziały gmin w podatkach stanowiących</t>
  </si>
  <si>
    <t>dochód budżetu państwa</t>
  </si>
  <si>
    <t>Dochody od osób prawnych, od osób</t>
  </si>
  <si>
    <t>Subwencje ogólne z budżetu państwa</t>
  </si>
  <si>
    <t>758.75801</t>
  </si>
  <si>
    <t>Część oświatowa subwencji ogólnej dla</t>
  </si>
  <si>
    <t>jednostek samorządu terytorialnego</t>
  </si>
  <si>
    <t>758.75814</t>
  </si>
  <si>
    <t>Różne rozliczenia finansowe</t>
  </si>
  <si>
    <t>Różne rozliczenia</t>
  </si>
  <si>
    <t>801.80101</t>
  </si>
  <si>
    <t>Szkoły podstawowe</t>
  </si>
  <si>
    <t>Oświata i wychowanie</t>
  </si>
  <si>
    <t>1.</t>
  </si>
  <si>
    <t>2.</t>
  </si>
  <si>
    <t>3.</t>
  </si>
  <si>
    <t>elektryczną, gaz i wodę</t>
  </si>
  <si>
    <t>Przeciwdziałanie alkoholizmowi</t>
  </si>
  <si>
    <t>Edukacyjna opieka wychowawcza</t>
  </si>
  <si>
    <t>Kultura i ochrona dziedzictwa narodowego</t>
  </si>
  <si>
    <t>400.40002</t>
  </si>
  <si>
    <t>Dostarczanie wody</t>
  </si>
  <si>
    <t>851.85154</t>
  </si>
  <si>
    <t>Ośrodki wsparcia</t>
  </si>
  <si>
    <t>Zasiłki i pomoc w naturze oraz składki na</t>
  </si>
  <si>
    <t>Ośrodki pomocy społecznej</t>
  </si>
  <si>
    <t>900.90001</t>
  </si>
  <si>
    <t>Gospodarka ściekowa i ochrona wód</t>
  </si>
  <si>
    <t>900.90002</t>
  </si>
  <si>
    <t>Gospodarka odpadami</t>
  </si>
  <si>
    <t>900.90004</t>
  </si>
  <si>
    <t>Utrzymanie zieleni w miastach i gminach</t>
  </si>
  <si>
    <t>921.92109</t>
  </si>
  <si>
    <t>Domy i ośrodki kultury, świetlice i kluby</t>
  </si>
  <si>
    <t>921.92116</t>
  </si>
  <si>
    <t>Biblioteki</t>
  </si>
  <si>
    <t>Ochrona zdrowia</t>
  </si>
  <si>
    <t>Razem :</t>
  </si>
  <si>
    <t>wydatki</t>
  </si>
  <si>
    <t>Transport i łączność</t>
  </si>
  <si>
    <t>Nauka</t>
  </si>
  <si>
    <t>Kultura fizyczna i sport</t>
  </si>
  <si>
    <t>Zakup materiałów i wyposażenia</t>
  </si>
  <si>
    <t>Zakup usług remontowych</t>
  </si>
  <si>
    <t>010.01010.6050</t>
  </si>
  <si>
    <t>Wydatki inwestycyjne jednostek budżetowych</t>
  </si>
  <si>
    <t>010.01010</t>
  </si>
  <si>
    <t>Infrastruktura wodociągowa i sanitacyjna wsi</t>
  </si>
  <si>
    <t>400.40002.4010</t>
  </si>
  <si>
    <t>Wynagrodzenia osobowe pracowników</t>
  </si>
  <si>
    <t>400.40002.4040</t>
  </si>
  <si>
    <t>Dodatkowe wynagrodzenie roczne</t>
  </si>
  <si>
    <t>400.40002.4110</t>
  </si>
  <si>
    <t>Składki na ubezpieczenia społeczne</t>
  </si>
  <si>
    <t>400.40002.4120</t>
  </si>
  <si>
    <t>Składki na Fundusz Pracy</t>
  </si>
  <si>
    <t>400.40002.4210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</si>
</sst>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4" fontId="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1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24" xfId="0" applyFont="1" applyBorder="1" applyAlignment="1">
      <alignment horizontal="left"/>
    </xf>
    <xf numFmtId="2" fontId="0" fillId="0" borderId="17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/>
    </xf>
    <xf numFmtId="4" fontId="1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8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9" xfId="0" applyBorder="1" applyAlignment="1">
      <alignment/>
    </xf>
    <xf numFmtId="4" fontId="0" fillId="0" borderId="28" xfId="0" applyNumberForma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28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36" xfId="0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" fontId="1" fillId="0" borderId="17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" fontId="1" fillId="0" borderId="4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1" fillId="0" borderId="4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47" xfId="0" applyFont="1" applyBorder="1" applyAlignment="1">
      <alignment horizontal="left"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center"/>
    </xf>
    <xf numFmtId="4" fontId="0" fillId="0" borderId="48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0" fillId="0" borderId="35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0" fontId="0" fillId="0" borderId="28" xfId="0" applyFill="1" applyBorder="1" applyAlignment="1">
      <alignment/>
    </xf>
    <xf numFmtId="0" fontId="1" fillId="0" borderId="31" xfId="0" applyFont="1" applyBorder="1" applyAlignment="1">
      <alignment horizontal="center"/>
    </xf>
    <xf numFmtId="3" fontId="0" fillId="0" borderId="31" xfId="0" applyNumberFormat="1" applyBorder="1" applyAlignment="1">
      <alignment/>
    </xf>
    <xf numFmtId="4" fontId="1" fillId="0" borderId="32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1" fillId="0" borderId="50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4" fontId="0" fillId="0" borderId="3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1" fillId="0" borderId="49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3" fontId="1" fillId="0" borderId="26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27" xfId="0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/>
    </xf>
    <xf numFmtId="0" fontId="1" fillId="0" borderId="51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0" fillId="0" borderId="42" xfId="0" applyNumberFormat="1" applyBorder="1" applyAlignment="1">
      <alignment/>
    </xf>
    <xf numFmtId="4" fontId="0" fillId="0" borderId="48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46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2" xfId="0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8" xfId="0" applyFont="1" applyBorder="1" applyAlignment="1">
      <alignment/>
    </xf>
    <xf numFmtId="4" fontId="0" fillId="0" borderId="42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6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46" xfId="0" applyFont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17" xfId="0" applyNumberForma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41" xfId="0" applyFont="1" applyBorder="1" applyAlignment="1">
      <alignment/>
    </xf>
    <xf numFmtId="3" fontId="0" fillId="0" borderId="0" xfId="0" applyNumberFormat="1" applyAlignment="1">
      <alignment/>
    </xf>
    <xf numFmtId="4" fontId="0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0" fontId="0" fillId="0" borderId="3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9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4" fontId="1" fillId="0" borderId="3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1" fillId="0" borderId="32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 horizontal="center"/>
    </xf>
    <xf numFmtId="4" fontId="1" fillId="0" borderId="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4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1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 horizontal="right"/>
    </xf>
    <xf numFmtId="4" fontId="1" fillId="0" borderId="7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42" xfId="0" applyNumberFormat="1" applyFont="1" applyBorder="1" applyAlignment="1">
      <alignment horizontal="right"/>
    </xf>
    <xf numFmtId="2" fontId="0" fillId="0" borderId="31" xfId="0" applyNumberFormat="1" applyBorder="1" applyAlignment="1">
      <alignment/>
    </xf>
    <xf numFmtId="0" fontId="1" fillId="0" borderId="36" xfId="0" applyFont="1" applyBorder="1" applyAlignment="1">
      <alignment horizontal="left"/>
    </xf>
    <xf numFmtId="0" fontId="0" fillId="0" borderId="0" xfId="0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4" fontId="0" fillId="0" borderId="31" xfId="0" applyNumberFormat="1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31" xfId="0" applyBorder="1" applyAlignment="1">
      <alignment wrapText="1"/>
    </xf>
    <xf numFmtId="0" fontId="0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7" xfId="0" applyFont="1" applyBorder="1" applyAlignment="1">
      <alignment/>
    </xf>
    <xf numFmtId="0" fontId="6" fillId="0" borderId="57" xfId="0" applyFon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57" xfId="0" applyNumberFormat="1" applyFont="1" applyBorder="1" applyAlignment="1">
      <alignment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54" xfId="0" applyFont="1" applyFill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46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3" xfId="0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42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5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7"/>
  <sheetViews>
    <sheetView view="pageBreakPreview" zoomScaleSheetLayoutView="100" workbookViewId="0" topLeftCell="A1">
      <selection activeCell="A24" sqref="A24"/>
    </sheetView>
  </sheetViews>
  <sheetFormatPr defaultColWidth="9.00390625" defaultRowHeight="12.75"/>
  <cols>
    <col min="1" max="1" width="14.25390625" style="0" customWidth="1"/>
    <col min="2" max="2" width="51.375" style="0" customWidth="1"/>
    <col min="3" max="3" width="16.125" style="0" customWidth="1"/>
    <col min="4" max="4" width="12.375" style="0" customWidth="1"/>
  </cols>
  <sheetData>
    <row r="1" ht="12.75">
      <c r="B1" t="s">
        <v>528</v>
      </c>
    </row>
    <row r="2" ht="12.75">
      <c r="B2" t="s">
        <v>779</v>
      </c>
    </row>
    <row r="3" ht="12.75">
      <c r="B3" t="s">
        <v>529</v>
      </c>
    </row>
    <row r="6" spans="2:3" ht="12.75">
      <c r="B6" s="116" t="s">
        <v>806</v>
      </c>
      <c r="C6" s="116"/>
    </row>
    <row r="7" spans="1:3" ht="13.5" thickBot="1">
      <c r="A7" s="4"/>
      <c r="B7" s="4"/>
      <c r="C7" s="4"/>
    </row>
    <row r="8" spans="1:3" ht="13.5" thickTop="1">
      <c r="A8" s="7" t="s">
        <v>242</v>
      </c>
      <c r="B8" s="169"/>
      <c r="C8" s="165" t="s">
        <v>507</v>
      </c>
    </row>
    <row r="9" spans="1:3" ht="13.5" thickBot="1">
      <c r="A9" s="8" t="s">
        <v>241</v>
      </c>
      <c r="B9" s="170" t="s">
        <v>243</v>
      </c>
      <c r="C9" s="166" t="s">
        <v>600</v>
      </c>
    </row>
    <row r="10" spans="1:3" ht="13.5" thickTop="1">
      <c r="A10" s="9" t="s">
        <v>982</v>
      </c>
      <c r="B10" s="9" t="s">
        <v>983</v>
      </c>
      <c r="C10" s="167" t="s">
        <v>984</v>
      </c>
    </row>
    <row r="11" spans="1:3" ht="12.75">
      <c r="A11" s="15"/>
      <c r="B11" s="15"/>
      <c r="C11" s="46"/>
    </row>
    <row r="12" spans="1:3" ht="12.75">
      <c r="A12" s="28" t="s">
        <v>251</v>
      </c>
      <c r="B12" s="15" t="s">
        <v>252</v>
      </c>
      <c r="C12" s="69">
        <f>SUM(C67)</f>
        <v>3400</v>
      </c>
    </row>
    <row r="13" spans="1:3" ht="12.75">
      <c r="A13" s="28">
        <v>400</v>
      </c>
      <c r="B13" s="15" t="s">
        <v>404</v>
      </c>
      <c r="C13" s="69">
        <f>SUM(C83)</f>
        <v>542049</v>
      </c>
    </row>
    <row r="14" spans="1:3" ht="12.75">
      <c r="A14" s="28"/>
      <c r="B14" s="15" t="s">
        <v>405</v>
      </c>
      <c r="C14" s="69"/>
    </row>
    <row r="15" spans="1:3" ht="12.75">
      <c r="A15" s="28">
        <v>600</v>
      </c>
      <c r="B15" s="15" t="s">
        <v>822</v>
      </c>
      <c r="C15" s="69">
        <f>SUM(C89)</f>
        <v>2000</v>
      </c>
    </row>
    <row r="16" spans="1:3" ht="12.75">
      <c r="A16" s="28">
        <v>700</v>
      </c>
      <c r="B16" s="15" t="s">
        <v>256</v>
      </c>
      <c r="C16" s="69">
        <f>SUM(C121)</f>
        <v>615245</v>
      </c>
    </row>
    <row r="17" spans="1:3" ht="12.75">
      <c r="A17" s="28">
        <v>750</v>
      </c>
      <c r="B17" s="15" t="s">
        <v>263</v>
      </c>
      <c r="C17" s="69">
        <f>SUM(C135)</f>
        <v>70820</v>
      </c>
    </row>
    <row r="18" spans="1:3" ht="12.75">
      <c r="A18" s="28">
        <v>751</v>
      </c>
      <c r="B18" s="15" t="s">
        <v>406</v>
      </c>
      <c r="C18" s="69">
        <f>SUM(C144)</f>
        <v>1380</v>
      </c>
    </row>
    <row r="19" spans="1:3" ht="12.75">
      <c r="A19" s="28"/>
      <c r="B19" s="15" t="s">
        <v>407</v>
      </c>
      <c r="C19" s="69"/>
    </row>
    <row r="20" spans="1:3" ht="12.75">
      <c r="A20" s="28">
        <v>754</v>
      </c>
      <c r="B20" s="15" t="s">
        <v>188</v>
      </c>
      <c r="C20" s="69">
        <f>SUM(C153)</f>
        <v>400</v>
      </c>
    </row>
    <row r="21" spans="1:3" ht="12.75">
      <c r="A21" s="28">
        <v>756</v>
      </c>
      <c r="B21" s="15" t="s">
        <v>408</v>
      </c>
      <c r="C21" s="69">
        <f>SUM(C213)</f>
        <v>4933323</v>
      </c>
    </row>
    <row r="22" spans="1:3" ht="12.75">
      <c r="A22" s="28"/>
      <c r="B22" s="15" t="s">
        <v>409</v>
      </c>
      <c r="C22" s="69"/>
    </row>
    <row r="23" spans="1:3" ht="12.75">
      <c r="A23" s="28"/>
      <c r="B23" s="15" t="s">
        <v>506</v>
      </c>
      <c r="C23" s="69"/>
    </row>
    <row r="24" spans="1:3" ht="12.75">
      <c r="A24" s="28">
        <v>758</v>
      </c>
      <c r="B24" s="15" t="s">
        <v>978</v>
      </c>
      <c r="C24" s="69">
        <f>SUM(C236)</f>
        <v>6958609</v>
      </c>
    </row>
    <row r="25" spans="1:3" ht="12.75">
      <c r="A25" s="28">
        <v>801</v>
      </c>
      <c r="B25" s="15" t="s">
        <v>981</v>
      </c>
      <c r="C25" s="69">
        <f>SUM(C271)</f>
        <v>863627</v>
      </c>
    </row>
    <row r="26" spans="1:3" ht="12.75">
      <c r="A26" s="28">
        <v>852</v>
      </c>
      <c r="B26" s="15" t="s">
        <v>396</v>
      </c>
      <c r="C26" s="69">
        <f>SUM(C346)</f>
        <v>3878865</v>
      </c>
    </row>
    <row r="27" spans="1:3" ht="12.75">
      <c r="A27" s="28">
        <v>854</v>
      </c>
      <c r="B27" s="15" t="s">
        <v>987</v>
      </c>
      <c r="C27" s="69">
        <f>SUM(C351)</f>
        <v>196697</v>
      </c>
    </row>
    <row r="28" spans="1:3" ht="12.75">
      <c r="A28" s="28">
        <v>900</v>
      </c>
      <c r="B28" s="15" t="s">
        <v>198</v>
      </c>
      <c r="C28" s="69">
        <f>SUM(C367)</f>
        <v>294763</v>
      </c>
    </row>
    <row r="29" spans="1:3" ht="13.5" thickBot="1">
      <c r="A29" s="15"/>
      <c r="B29" s="15"/>
      <c r="C29" s="69"/>
    </row>
    <row r="30" spans="1:3" ht="13.5" thickBot="1">
      <c r="A30" s="30"/>
      <c r="B30" s="171" t="s">
        <v>1006</v>
      </c>
      <c r="C30" s="168">
        <f>SUM(C12:C29)</f>
        <v>18361178</v>
      </c>
    </row>
    <row r="31" spans="1:3" ht="12.75">
      <c r="A31" s="33"/>
      <c r="B31" s="21"/>
      <c r="C31" s="107"/>
    </row>
    <row r="32" spans="1:3" ht="12.75">
      <c r="A32" s="33"/>
      <c r="B32" s="21"/>
      <c r="C32" s="107"/>
    </row>
    <row r="33" spans="1:3" ht="12.75">
      <c r="A33" s="33"/>
      <c r="B33" s="21"/>
      <c r="C33" s="107"/>
    </row>
    <row r="34" spans="1:3" ht="12.75">
      <c r="A34" s="33"/>
      <c r="B34" s="21"/>
      <c r="C34" s="107"/>
    </row>
    <row r="35" spans="1:3" ht="12.75">
      <c r="A35" s="33"/>
      <c r="B35" s="21"/>
      <c r="C35" s="107"/>
    </row>
    <row r="36" spans="1:3" ht="12.75">
      <c r="A36" s="33"/>
      <c r="B36" s="21"/>
      <c r="C36" s="107"/>
    </row>
    <row r="37" spans="1:3" ht="12.75">
      <c r="A37" s="33"/>
      <c r="B37" s="21"/>
      <c r="C37" s="107"/>
    </row>
    <row r="38" spans="1:3" ht="12.75">
      <c r="A38" s="33"/>
      <c r="B38" s="21"/>
      <c r="C38" s="107"/>
    </row>
    <row r="39" spans="1:3" ht="12.75">
      <c r="A39" s="33"/>
      <c r="B39" s="21"/>
      <c r="C39" s="107"/>
    </row>
    <row r="40" spans="1:3" ht="12.75">
      <c r="A40" s="33"/>
      <c r="B40" s="21"/>
      <c r="C40" s="107"/>
    </row>
    <row r="41" spans="1:3" ht="12.75">
      <c r="A41" s="33"/>
      <c r="B41" s="21"/>
      <c r="C41" s="107"/>
    </row>
    <row r="42" spans="1:3" ht="12.75">
      <c r="A42" s="33"/>
      <c r="B42" s="21"/>
      <c r="C42" s="107"/>
    </row>
    <row r="43" spans="1:3" ht="12.75">
      <c r="A43" s="33"/>
      <c r="B43" s="21"/>
      <c r="C43" s="107"/>
    </row>
    <row r="44" spans="1:3" ht="12.75">
      <c r="A44" s="33"/>
      <c r="B44" s="21"/>
      <c r="C44" s="107"/>
    </row>
    <row r="45" spans="1:3" ht="12.75">
      <c r="A45" s="33"/>
      <c r="B45" s="21"/>
      <c r="C45" s="107"/>
    </row>
    <row r="46" spans="1:3" ht="12.75">
      <c r="A46" s="33"/>
      <c r="B46" s="21"/>
      <c r="C46" s="107"/>
    </row>
    <row r="47" spans="1:3" ht="12.75">
      <c r="A47" s="33"/>
      <c r="B47" s="21"/>
      <c r="C47" s="107"/>
    </row>
    <row r="48" spans="1:3" ht="12.75">
      <c r="A48" s="33"/>
      <c r="B48" s="21"/>
      <c r="C48" s="107"/>
    </row>
    <row r="49" spans="1:3" ht="12.75">
      <c r="A49" s="33"/>
      <c r="B49" s="21"/>
      <c r="C49" s="107"/>
    </row>
    <row r="50" spans="1:3" ht="12.75">
      <c r="A50" s="33"/>
      <c r="B50" s="21"/>
      <c r="C50" s="107"/>
    </row>
    <row r="51" spans="1:3" ht="12.75">
      <c r="A51" s="33"/>
      <c r="B51" s="21"/>
      <c r="C51" s="107"/>
    </row>
    <row r="52" spans="1:3" ht="12.75">
      <c r="A52" s="33"/>
      <c r="B52" s="21"/>
      <c r="C52" s="107"/>
    </row>
    <row r="53" spans="1:3" ht="12.75">
      <c r="A53" s="33"/>
      <c r="B53" s="21"/>
      <c r="C53" s="107"/>
    </row>
    <row r="54" spans="1:3" ht="12.75">
      <c r="A54" s="33"/>
      <c r="B54" s="21"/>
      <c r="C54" s="107"/>
    </row>
    <row r="55" spans="1:3" ht="12.75">
      <c r="A55" s="33"/>
      <c r="B55" s="21"/>
      <c r="C55" s="107"/>
    </row>
    <row r="56" spans="1:3" ht="13.5" thickBot="1">
      <c r="A56" s="4"/>
      <c r="B56" s="4"/>
      <c r="C56" s="4"/>
    </row>
    <row r="57" spans="1:3" ht="13.5" thickTop="1">
      <c r="A57" s="177" t="s">
        <v>242</v>
      </c>
      <c r="B57" s="169"/>
      <c r="C57" s="340" t="s">
        <v>507</v>
      </c>
    </row>
    <row r="58" spans="1:3" ht="13.5" thickBot="1">
      <c r="A58" s="58" t="s">
        <v>241</v>
      </c>
      <c r="B58" s="170" t="s">
        <v>243</v>
      </c>
      <c r="C58" s="8" t="s">
        <v>600</v>
      </c>
    </row>
    <row r="59" spans="1:3" ht="13.5" thickTop="1">
      <c r="A59" s="67" t="s">
        <v>982</v>
      </c>
      <c r="B59" s="9" t="s">
        <v>983</v>
      </c>
      <c r="C59" s="9" t="s">
        <v>984</v>
      </c>
    </row>
    <row r="60" spans="1:3" ht="12.75">
      <c r="A60" s="178"/>
      <c r="B60" s="10"/>
      <c r="C60" s="10"/>
    </row>
    <row r="61" spans="1:4" ht="12.75">
      <c r="A61" s="38" t="s">
        <v>960</v>
      </c>
      <c r="B61" s="15" t="s">
        <v>776</v>
      </c>
      <c r="C61" s="25">
        <v>3400</v>
      </c>
      <c r="D61" s="307"/>
    </row>
    <row r="62" spans="1:3" ht="12.75">
      <c r="A62" s="38"/>
      <c r="B62" s="15" t="s">
        <v>777</v>
      </c>
      <c r="C62" s="25"/>
    </row>
    <row r="63" spans="1:3" ht="12.75">
      <c r="A63" s="38"/>
      <c r="B63" s="15" t="s">
        <v>302</v>
      </c>
      <c r="C63" s="25"/>
    </row>
    <row r="64" spans="1:3" ht="12.75">
      <c r="A64" s="48"/>
      <c r="B64" s="16" t="s">
        <v>592</v>
      </c>
      <c r="C64" s="26"/>
    </row>
    <row r="65" spans="1:3" ht="12.75">
      <c r="A65" s="38" t="s">
        <v>961</v>
      </c>
      <c r="B65" s="15" t="s">
        <v>962</v>
      </c>
      <c r="C65" s="25">
        <f>SUM(C61:C64)</f>
        <v>3400</v>
      </c>
    </row>
    <row r="66" spans="1:3" ht="13.5" thickBot="1">
      <c r="A66" s="179"/>
      <c r="B66" s="13"/>
      <c r="C66" s="29"/>
    </row>
    <row r="67" spans="1:3" ht="12.75">
      <c r="A67" s="180" t="s">
        <v>251</v>
      </c>
      <c r="B67" s="14" t="s">
        <v>252</v>
      </c>
      <c r="C67" s="27">
        <f>SUM(C65)</f>
        <v>3400</v>
      </c>
    </row>
    <row r="68" spans="1:3" ht="12.75">
      <c r="A68" s="180"/>
      <c r="B68" s="14"/>
      <c r="C68" s="27"/>
    </row>
    <row r="69" spans="1:3" ht="12.75">
      <c r="A69" s="181" t="s">
        <v>303</v>
      </c>
      <c r="B69" s="121" t="s">
        <v>964</v>
      </c>
      <c r="C69" s="127">
        <v>40</v>
      </c>
    </row>
    <row r="70" spans="1:4" ht="12.75">
      <c r="A70" s="181" t="s">
        <v>304</v>
      </c>
      <c r="B70" s="121" t="s">
        <v>250</v>
      </c>
      <c r="C70" s="127">
        <v>98115</v>
      </c>
      <c r="D70" s="307"/>
    </row>
    <row r="71" spans="1:4" ht="12.75">
      <c r="A71" s="182" t="s">
        <v>305</v>
      </c>
      <c r="B71" s="122" t="s">
        <v>571</v>
      </c>
      <c r="C71" s="346">
        <v>626</v>
      </c>
      <c r="D71" s="307"/>
    </row>
    <row r="72" spans="1:3" ht="12.75">
      <c r="A72" s="181" t="s">
        <v>308</v>
      </c>
      <c r="B72" s="120" t="s">
        <v>309</v>
      </c>
      <c r="C72" s="127">
        <f>SUM(C69:C71)</f>
        <v>98781</v>
      </c>
    </row>
    <row r="73" spans="1:3" ht="12.75">
      <c r="A73" s="181"/>
      <c r="B73" s="73"/>
      <c r="C73" s="127"/>
    </row>
    <row r="74" spans="1:4" ht="12.75">
      <c r="A74" s="70" t="s">
        <v>310</v>
      </c>
      <c r="B74" s="11" t="s">
        <v>964</v>
      </c>
      <c r="C74" s="341">
        <v>5680</v>
      </c>
      <c r="D74" s="307"/>
    </row>
    <row r="75" spans="1:4" ht="12.75">
      <c r="A75" s="70" t="s">
        <v>324</v>
      </c>
      <c r="B75" s="11" t="s">
        <v>250</v>
      </c>
      <c r="C75" s="341">
        <v>428203</v>
      </c>
      <c r="D75" s="307"/>
    </row>
    <row r="76" spans="1:4" ht="12.75">
      <c r="A76" s="183" t="s">
        <v>325</v>
      </c>
      <c r="B76" s="12" t="s">
        <v>571</v>
      </c>
      <c r="C76" s="342">
        <v>5530</v>
      </c>
      <c r="D76" s="307"/>
    </row>
    <row r="77" spans="1:3" ht="12.75">
      <c r="A77" s="70" t="s">
        <v>989</v>
      </c>
      <c r="B77" s="11" t="s">
        <v>990</v>
      </c>
      <c r="C77" s="341">
        <f>SUM(C74:C76)</f>
        <v>439413</v>
      </c>
    </row>
    <row r="78" spans="1:3" ht="12.75">
      <c r="A78" s="91"/>
      <c r="B78" s="10"/>
      <c r="C78" s="106"/>
    </row>
    <row r="79" spans="1:4" ht="12.75">
      <c r="A79" s="70" t="s">
        <v>326</v>
      </c>
      <c r="B79" s="11" t="s">
        <v>250</v>
      </c>
      <c r="C79" s="341">
        <v>3840</v>
      </c>
      <c r="D79" s="307"/>
    </row>
    <row r="80" spans="1:4" ht="12.75">
      <c r="A80" s="183" t="s">
        <v>502</v>
      </c>
      <c r="B80" s="12" t="s">
        <v>571</v>
      </c>
      <c r="C80" s="342">
        <v>15</v>
      </c>
      <c r="D80" s="307"/>
    </row>
    <row r="81" spans="1:3" ht="12.75">
      <c r="A81" s="70" t="s">
        <v>503</v>
      </c>
      <c r="B81" s="11" t="s">
        <v>504</v>
      </c>
      <c r="C81" s="341">
        <f>SUM(C79:C80)</f>
        <v>3855</v>
      </c>
    </row>
    <row r="82" spans="1:3" ht="13.5" thickBot="1">
      <c r="A82" s="184"/>
      <c r="B82" s="17"/>
      <c r="C82" s="347"/>
    </row>
    <row r="83" spans="1:3" ht="12.75">
      <c r="A83" s="163">
        <v>400</v>
      </c>
      <c r="B83" s="14" t="s">
        <v>327</v>
      </c>
      <c r="C83" s="27">
        <f>SUM(C72+C77+C81)</f>
        <v>542049</v>
      </c>
    </row>
    <row r="84" spans="1:3" ht="12.75">
      <c r="A84" s="163"/>
      <c r="B84" s="14" t="s">
        <v>985</v>
      </c>
      <c r="C84" s="27"/>
    </row>
    <row r="85" spans="1:3" ht="12.75">
      <c r="A85" s="163"/>
      <c r="B85" s="14"/>
      <c r="C85" s="27"/>
    </row>
    <row r="86" spans="1:4" ht="12.75">
      <c r="A86" s="260" t="s">
        <v>792</v>
      </c>
      <c r="B86" s="84" t="s">
        <v>964</v>
      </c>
      <c r="C86" s="346">
        <v>2000</v>
      </c>
      <c r="D86" s="307"/>
    </row>
    <row r="87" spans="1:3" ht="12.75">
      <c r="A87" s="115" t="s">
        <v>181</v>
      </c>
      <c r="B87" s="73" t="s">
        <v>240</v>
      </c>
      <c r="C87" s="127">
        <f>SUM(C86:C86)</f>
        <v>2000</v>
      </c>
    </row>
    <row r="88" spans="1:3" ht="13.5" thickBot="1">
      <c r="A88" s="293"/>
      <c r="B88" s="318"/>
      <c r="C88" s="348"/>
    </row>
    <row r="89" spans="1:3" ht="12.75">
      <c r="A89" s="294">
        <v>600</v>
      </c>
      <c r="B89" s="317" t="s">
        <v>1008</v>
      </c>
      <c r="C89" s="349">
        <f>SUM(C87)</f>
        <v>2000</v>
      </c>
    </row>
    <row r="90" spans="1:3" ht="12.75">
      <c r="A90" s="10"/>
      <c r="B90" s="92"/>
      <c r="C90" s="10"/>
    </row>
    <row r="91" spans="1:4" ht="12.75">
      <c r="A91" s="115" t="s">
        <v>328</v>
      </c>
      <c r="B91" s="73" t="s">
        <v>334</v>
      </c>
      <c r="C91" s="127">
        <v>84464</v>
      </c>
      <c r="D91" s="307"/>
    </row>
    <row r="92" spans="1:3" ht="12.75">
      <c r="A92" s="115"/>
      <c r="B92" s="73" t="s">
        <v>335</v>
      </c>
      <c r="C92" s="127"/>
    </row>
    <row r="93" spans="1:3" ht="12.75">
      <c r="A93" s="115" t="s">
        <v>329</v>
      </c>
      <c r="B93" s="73" t="s">
        <v>964</v>
      </c>
      <c r="C93" s="127">
        <v>70</v>
      </c>
    </row>
    <row r="94" spans="1:4" ht="12.75">
      <c r="A94" s="115" t="s">
        <v>330</v>
      </c>
      <c r="B94" s="15" t="s">
        <v>776</v>
      </c>
      <c r="C94" s="127">
        <v>78608</v>
      </c>
      <c r="D94" s="307"/>
    </row>
    <row r="95" spans="1:3" ht="12.75">
      <c r="A95" s="115"/>
      <c r="B95" s="15" t="s">
        <v>777</v>
      </c>
      <c r="C95" s="127"/>
    </row>
    <row r="96" spans="1:3" ht="12.75">
      <c r="A96" s="115"/>
      <c r="B96" s="15" t="s">
        <v>302</v>
      </c>
      <c r="C96" s="127"/>
    </row>
    <row r="97" spans="1:3" ht="12.75">
      <c r="A97" s="115"/>
      <c r="B97" s="15" t="s">
        <v>592</v>
      </c>
      <c r="C97" s="127"/>
    </row>
    <row r="98" spans="1:3" ht="12.75">
      <c r="A98" s="115" t="s">
        <v>331</v>
      </c>
      <c r="B98" s="120" t="s">
        <v>336</v>
      </c>
      <c r="C98" s="127">
        <v>240</v>
      </c>
    </row>
    <row r="99" spans="1:3" ht="12.75">
      <c r="A99" s="115"/>
      <c r="B99" s="120" t="s">
        <v>337</v>
      </c>
      <c r="C99" s="127"/>
    </row>
    <row r="100" spans="1:4" ht="12.75">
      <c r="A100" s="115" t="s">
        <v>332</v>
      </c>
      <c r="B100" s="121" t="s">
        <v>338</v>
      </c>
      <c r="C100" s="127">
        <v>450673</v>
      </c>
      <c r="D100" s="307"/>
    </row>
    <row r="101" spans="1:3" ht="12.75">
      <c r="A101" s="70"/>
      <c r="B101" s="11" t="s">
        <v>593</v>
      </c>
      <c r="C101" s="341"/>
    </row>
    <row r="102" spans="1:4" ht="12.75">
      <c r="A102" s="70" t="s">
        <v>333</v>
      </c>
      <c r="B102" s="11" t="s">
        <v>306</v>
      </c>
      <c r="C102" s="341">
        <v>430</v>
      </c>
      <c r="D102" s="307"/>
    </row>
    <row r="103" spans="1:3" ht="12.75">
      <c r="A103" s="183"/>
      <c r="B103" s="12" t="s">
        <v>307</v>
      </c>
      <c r="C103" s="342"/>
    </row>
    <row r="104" spans="1:3" ht="12.75">
      <c r="A104" s="276" t="s">
        <v>253</v>
      </c>
      <c r="B104" s="35" t="s">
        <v>254</v>
      </c>
      <c r="C104" s="331">
        <f>SUM(C91:C103)</f>
        <v>614485</v>
      </c>
    </row>
    <row r="105" spans="1:3" ht="12.75">
      <c r="A105" s="38"/>
      <c r="B105" s="15"/>
      <c r="C105" s="69"/>
    </row>
    <row r="106" spans="1:3" ht="12.75">
      <c r="A106" s="38"/>
      <c r="B106" s="15"/>
      <c r="C106" s="69"/>
    </row>
    <row r="107" spans="1:3" ht="12.75">
      <c r="A107" s="48"/>
      <c r="B107" s="16"/>
      <c r="C107" s="71"/>
    </row>
    <row r="108" spans="1:3" ht="12.75">
      <c r="A108" s="2"/>
      <c r="B108" s="2"/>
      <c r="C108" s="44"/>
    </row>
    <row r="109" spans="1:3" ht="12.75">
      <c r="A109" s="2"/>
      <c r="B109" s="2"/>
      <c r="C109" s="44"/>
    </row>
    <row r="110" spans="1:3" ht="12.75">
      <c r="A110" s="2"/>
      <c r="B110" s="2"/>
      <c r="C110" s="44"/>
    </row>
    <row r="111" spans="1:3" ht="13.5" thickBot="1">
      <c r="A111" s="4"/>
      <c r="B111" s="4"/>
      <c r="C111" s="4"/>
    </row>
    <row r="112" spans="1:3" ht="13.5" thickTop="1">
      <c r="A112" s="177" t="s">
        <v>242</v>
      </c>
      <c r="B112" s="169"/>
      <c r="C112" s="340" t="s">
        <v>507</v>
      </c>
    </row>
    <row r="113" spans="1:3" ht="13.5" thickBot="1">
      <c r="A113" s="58" t="s">
        <v>241</v>
      </c>
      <c r="B113" s="170" t="s">
        <v>243</v>
      </c>
      <c r="C113" s="8" t="s">
        <v>600</v>
      </c>
    </row>
    <row r="114" spans="1:3" ht="13.5" thickTop="1">
      <c r="A114" s="67" t="s">
        <v>982</v>
      </c>
      <c r="B114" s="9" t="s">
        <v>983</v>
      </c>
      <c r="C114" s="9" t="s">
        <v>984</v>
      </c>
    </row>
    <row r="115" spans="1:3" ht="12.75">
      <c r="A115" s="38"/>
      <c r="B115" s="15"/>
      <c r="C115" s="25"/>
    </row>
    <row r="116" spans="1:3" ht="12.75">
      <c r="A116" s="38" t="s">
        <v>339</v>
      </c>
      <c r="B116" s="15" t="s">
        <v>964</v>
      </c>
      <c r="C116" s="25">
        <v>30</v>
      </c>
    </row>
    <row r="117" spans="1:4" ht="12.75">
      <c r="A117" s="38" t="s">
        <v>340</v>
      </c>
      <c r="B117" s="15" t="s">
        <v>250</v>
      </c>
      <c r="C117" s="25">
        <v>700</v>
      </c>
      <c r="D117" s="307"/>
    </row>
    <row r="118" spans="1:3" ht="12.75">
      <c r="A118" s="48" t="s">
        <v>341</v>
      </c>
      <c r="B118" s="12" t="s">
        <v>571</v>
      </c>
      <c r="C118" s="26">
        <v>30</v>
      </c>
    </row>
    <row r="119" spans="1:3" ht="12.75">
      <c r="A119" s="38" t="s">
        <v>255</v>
      </c>
      <c r="B119" s="15" t="s">
        <v>247</v>
      </c>
      <c r="C119" s="25">
        <f>SUM(C116:C118)</f>
        <v>760</v>
      </c>
    </row>
    <row r="120" spans="1:3" ht="13.5" thickBot="1">
      <c r="A120" s="179"/>
      <c r="B120" s="13"/>
      <c r="C120" s="29"/>
    </row>
    <row r="121" spans="1:3" ht="12.75">
      <c r="A121" s="185">
        <v>700</v>
      </c>
      <c r="B121" s="186" t="s">
        <v>256</v>
      </c>
      <c r="C121" s="45">
        <f>SUM(C104+C119)</f>
        <v>615245</v>
      </c>
    </row>
    <row r="122" spans="1:3" ht="12.75">
      <c r="A122" s="10"/>
      <c r="B122" s="92"/>
      <c r="C122" s="106"/>
    </row>
    <row r="123" spans="1:4" ht="12.75">
      <c r="A123" s="15" t="s">
        <v>342</v>
      </c>
      <c r="B123" s="15" t="s">
        <v>257</v>
      </c>
      <c r="C123" s="341">
        <v>66600</v>
      </c>
      <c r="D123" s="307"/>
    </row>
    <row r="124" spans="1:3" ht="12.75">
      <c r="A124" s="15"/>
      <c r="B124" s="15" t="s">
        <v>258</v>
      </c>
      <c r="C124" s="341"/>
    </row>
    <row r="125" spans="1:3" ht="12.75">
      <c r="A125" s="15"/>
      <c r="B125" s="15" t="s">
        <v>259</v>
      </c>
      <c r="C125" s="341"/>
    </row>
    <row r="126" spans="1:3" ht="12.75">
      <c r="A126" s="38"/>
      <c r="B126" s="15" t="s">
        <v>260</v>
      </c>
      <c r="C126" s="341"/>
    </row>
    <row r="127" spans="1:4" ht="12.75">
      <c r="A127" s="15" t="s">
        <v>343</v>
      </c>
      <c r="B127" s="120" t="s">
        <v>344</v>
      </c>
      <c r="C127" s="341">
        <v>1150</v>
      </c>
      <c r="D127" s="307"/>
    </row>
    <row r="128" spans="1:3" ht="12.75">
      <c r="A128" s="15"/>
      <c r="B128" s="120" t="s">
        <v>345</v>
      </c>
      <c r="C128" s="341"/>
    </row>
    <row r="129" spans="1:3" ht="12.75">
      <c r="A129" s="16"/>
      <c r="B129" s="122" t="s">
        <v>346</v>
      </c>
      <c r="C129" s="342"/>
    </row>
    <row r="130" spans="1:3" ht="12.75">
      <c r="A130" s="15" t="s">
        <v>261</v>
      </c>
      <c r="B130" s="15" t="s">
        <v>262</v>
      </c>
      <c r="C130" s="341">
        <f>SUM(C123:C129)</f>
        <v>67750</v>
      </c>
    </row>
    <row r="131" spans="1:3" ht="12.75">
      <c r="A131" s="15"/>
      <c r="B131" s="15"/>
      <c r="C131" s="341"/>
    </row>
    <row r="132" spans="1:4" ht="12.75">
      <c r="A132" s="16" t="s">
        <v>347</v>
      </c>
      <c r="B132" s="16" t="s">
        <v>250</v>
      </c>
      <c r="C132" s="342">
        <v>3070</v>
      </c>
      <c r="D132" s="307"/>
    </row>
    <row r="133" spans="1:3" ht="12.75">
      <c r="A133" s="15" t="s">
        <v>239</v>
      </c>
      <c r="B133" s="120" t="s">
        <v>299</v>
      </c>
      <c r="C133" s="25">
        <f>SUM(C132:C132)</f>
        <v>3070</v>
      </c>
    </row>
    <row r="134" spans="1:3" ht="13.5" thickBot="1">
      <c r="A134" s="13"/>
      <c r="B134" s="13"/>
      <c r="C134" s="337"/>
    </row>
    <row r="135" spans="1:3" ht="12.75">
      <c r="A135" s="51">
        <v>750</v>
      </c>
      <c r="B135" s="186" t="s">
        <v>263</v>
      </c>
      <c r="C135" s="45">
        <f>SUM(C130+C133)</f>
        <v>70820</v>
      </c>
    </row>
    <row r="136" spans="1:3" ht="12.75">
      <c r="A136" s="15"/>
      <c r="B136" s="15"/>
      <c r="C136" s="25"/>
    </row>
    <row r="137" spans="1:4" ht="12.75">
      <c r="A137" s="15" t="s">
        <v>348</v>
      </c>
      <c r="B137" s="15" t="s">
        <v>257</v>
      </c>
      <c r="C137" s="25">
        <v>1380</v>
      </c>
      <c r="D137" s="307"/>
    </row>
    <row r="138" spans="1:3" ht="12.75">
      <c r="A138" s="15"/>
      <c r="B138" s="15" t="s">
        <v>258</v>
      </c>
      <c r="C138" s="25"/>
    </row>
    <row r="139" spans="1:3" ht="12.75">
      <c r="A139" s="15"/>
      <c r="B139" s="15" t="s">
        <v>259</v>
      </c>
      <c r="C139" s="25"/>
    </row>
    <row r="140" spans="1:3" ht="12.75">
      <c r="A140" s="16"/>
      <c r="B140" s="16" t="s">
        <v>260</v>
      </c>
      <c r="C140" s="26"/>
    </row>
    <row r="141" spans="1:3" ht="12.75">
      <c r="A141" s="15" t="s">
        <v>265</v>
      </c>
      <c r="B141" s="15" t="s">
        <v>208</v>
      </c>
      <c r="C141" s="25">
        <f>SUM(C137:C140)</f>
        <v>1380</v>
      </c>
    </row>
    <row r="142" spans="1:3" ht="12.75">
      <c r="A142" s="15"/>
      <c r="B142" s="15" t="s">
        <v>209</v>
      </c>
      <c r="C142" s="25"/>
    </row>
    <row r="143" spans="1:3" ht="13.5" thickBot="1">
      <c r="A143" s="13"/>
      <c r="B143" s="13"/>
      <c r="C143" s="29"/>
    </row>
    <row r="144" spans="1:3" ht="12.75">
      <c r="A144" s="51">
        <v>751</v>
      </c>
      <c r="B144" s="186" t="s">
        <v>208</v>
      </c>
      <c r="C144" s="45">
        <f>SUM(C141)</f>
        <v>1380</v>
      </c>
    </row>
    <row r="145" spans="1:3" ht="12.75">
      <c r="A145" s="19"/>
      <c r="B145" s="14" t="s">
        <v>209</v>
      </c>
      <c r="C145" s="101"/>
    </row>
    <row r="146" spans="1:3" ht="12.75">
      <c r="A146" s="10"/>
      <c r="B146" s="10"/>
      <c r="C146" s="106"/>
    </row>
    <row r="147" spans="1:4" ht="12.75">
      <c r="A147" s="15" t="s">
        <v>349</v>
      </c>
      <c r="B147" s="15" t="s">
        <v>257</v>
      </c>
      <c r="C147" s="25">
        <v>400</v>
      </c>
      <c r="D147" s="307"/>
    </row>
    <row r="148" spans="1:3" ht="12.75">
      <c r="A148" s="15"/>
      <c r="B148" s="15" t="s">
        <v>258</v>
      </c>
      <c r="C148" s="25"/>
    </row>
    <row r="149" spans="1:3" ht="12.75">
      <c r="A149" s="15"/>
      <c r="B149" s="15" t="s">
        <v>259</v>
      </c>
      <c r="C149" s="25"/>
    </row>
    <row r="150" spans="1:3" ht="12.75">
      <c r="A150" s="16"/>
      <c r="B150" s="16" t="s">
        <v>260</v>
      </c>
      <c r="C150" s="26"/>
    </row>
    <row r="151" spans="1:3" ht="12.75">
      <c r="A151" s="15" t="s">
        <v>266</v>
      </c>
      <c r="B151" s="15" t="s">
        <v>267</v>
      </c>
      <c r="C151" s="25">
        <f>SUM(C147:C150)</f>
        <v>400</v>
      </c>
    </row>
    <row r="152" spans="1:3" ht="13.5" thickBot="1">
      <c r="A152" s="13"/>
      <c r="B152" s="13"/>
      <c r="C152" s="29"/>
    </row>
    <row r="153" spans="1:3" ht="12.75">
      <c r="A153" s="19">
        <v>754</v>
      </c>
      <c r="B153" s="14" t="s">
        <v>268</v>
      </c>
      <c r="C153" s="27">
        <f>SUM(C151)</f>
        <v>400</v>
      </c>
    </row>
    <row r="154" spans="1:3" ht="12.75">
      <c r="A154" s="19"/>
      <c r="B154" s="14" t="s">
        <v>269</v>
      </c>
      <c r="C154" s="27"/>
    </row>
    <row r="155" spans="1:3" ht="12.75">
      <c r="A155" s="19"/>
      <c r="B155" s="14"/>
      <c r="C155" s="27"/>
    </row>
    <row r="156" spans="1:4" ht="12.75">
      <c r="A156" s="15" t="s">
        <v>350</v>
      </c>
      <c r="B156" s="11" t="s">
        <v>271</v>
      </c>
      <c r="C156" s="341">
        <v>5295</v>
      </c>
      <c r="D156" s="307"/>
    </row>
    <row r="157" spans="1:3" ht="12.75">
      <c r="A157" s="16"/>
      <c r="B157" s="12" t="s">
        <v>778</v>
      </c>
      <c r="C157" s="342"/>
    </row>
    <row r="158" spans="1:3" ht="12.75">
      <c r="A158" s="15" t="s">
        <v>219</v>
      </c>
      <c r="B158" s="11" t="s">
        <v>581</v>
      </c>
      <c r="C158" s="341">
        <f>SUM(C156:C157)</f>
        <v>5295</v>
      </c>
    </row>
    <row r="159" spans="1:3" ht="12.75">
      <c r="A159" s="15"/>
      <c r="B159" s="11"/>
      <c r="C159" s="341"/>
    </row>
    <row r="160" spans="1:3" ht="12.75">
      <c r="A160" s="16"/>
      <c r="B160" s="12"/>
      <c r="C160" s="342"/>
    </row>
    <row r="161" spans="1:3" ht="12.75">
      <c r="A161" s="2"/>
      <c r="B161" s="49"/>
      <c r="C161" s="56"/>
    </row>
    <row r="162" spans="1:3" ht="12.75">
      <c r="A162" s="2"/>
      <c r="B162" s="49"/>
      <c r="C162" s="56"/>
    </row>
    <row r="163" spans="1:3" ht="12.75">
      <c r="A163" s="2"/>
      <c r="B163" s="49"/>
      <c r="C163" s="56"/>
    </row>
    <row r="164" spans="1:3" ht="12.75">
      <c r="A164" s="2"/>
      <c r="B164" s="49"/>
      <c r="C164" s="56"/>
    </row>
    <row r="165" spans="1:3" ht="12.75">
      <c r="A165" s="2"/>
      <c r="B165" s="49"/>
      <c r="C165" s="56"/>
    </row>
    <row r="166" spans="1:3" ht="13.5" thickBot="1">
      <c r="A166" s="4"/>
      <c r="B166" s="4"/>
      <c r="C166" s="4"/>
    </row>
    <row r="167" spans="1:3" ht="13.5" thickTop="1">
      <c r="A167" s="177" t="s">
        <v>242</v>
      </c>
      <c r="B167" s="169"/>
      <c r="C167" s="340" t="s">
        <v>507</v>
      </c>
    </row>
    <row r="168" spans="1:3" ht="13.5" thickBot="1">
      <c r="A168" s="58" t="s">
        <v>241</v>
      </c>
      <c r="B168" s="170" t="s">
        <v>243</v>
      </c>
      <c r="C168" s="8" t="s">
        <v>600</v>
      </c>
    </row>
    <row r="169" spans="1:3" ht="13.5" thickTop="1">
      <c r="A169" s="67" t="s">
        <v>982</v>
      </c>
      <c r="B169" s="9" t="s">
        <v>983</v>
      </c>
      <c r="C169" s="9" t="s">
        <v>984</v>
      </c>
    </row>
    <row r="170" spans="1:3" ht="12.75">
      <c r="A170" s="15"/>
      <c r="B170" s="11"/>
      <c r="C170" s="341"/>
    </row>
    <row r="171" spans="1:4" ht="12.75">
      <c r="A171" s="15" t="s">
        <v>351</v>
      </c>
      <c r="B171" s="15" t="s">
        <v>273</v>
      </c>
      <c r="C171" s="341">
        <v>1147085</v>
      </c>
      <c r="D171" s="56"/>
    </row>
    <row r="172" spans="1:4" ht="12.75">
      <c r="A172" s="15" t="s">
        <v>352</v>
      </c>
      <c r="B172" s="15" t="s">
        <v>274</v>
      </c>
      <c r="C172" s="341">
        <v>201246</v>
      </c>
      <c r="D172" s="56"/>
    </row>
    <row r="173" spans="1:4" ht="12.75">
      <c r="A173" s="15" t="s">
        <v>353</v>
      </c>
      <c r="B173" s="15" t="s">
        <v>275</v>
      </c>
      <c r="C173" s="341">
        <v>37755</v>
      </c>
      <c r="D173" s="56"/>
    </row>
    <row r="174" spans="1:4" ht="12.75">
      <c r="A174" s="15" t="s">
        <v>354</v>
      </c>
      <c r="B174" s="15" t="s">
        <v>276</v>
      </c>
      <c r="C174" s="341">
        <v>120080</v>
      </c>
      <c r="D174" s="56"/>
    </row>
    <row r="175" spans="1:4" ht="12.75">
      <c r="A175" s="16" t="s">
        <v>355</v>
      </c>
      <c r="B175" s="16" t="s">
        <v>277</v>
      </c>
      <c r="C175" s="342">
        <v>18648</v>
      </c>
      <c r="D175" s="56"/>
    </row>
    <row r="176" spans="1:4" ht="12.75">
      <c r="A176" s="15" t="s">
        <v>280</v>
      </c>
      <c r="B176" s="15" t="s">
        <v>281</v>
      </c>
      <c r="C176" s="341">
        <f>SUM(C171:C175)</f>
        <v>1524814</v>
      </c>
      <c r="D176" s="56"/>
    </row>
    <row r="177" spans="1:4" ht="12.75">
      <c r="A177" s="15"/>
      <c r="B177" s="15" t="s">
        <v>572</v>
      </c>
      <c r="C177" s="341"/>
      <c r="D177" s="2"/>
    </row>
    <row r="178" spans="1:4" ht="12.75">
      <c r="A178" s="15"/>
      <c r="B178" s="15" t="s">
        <v>573</v>
      </c>
      <c r="C178" s="341"/>
      <c r="D178" s="2"/>
    </row>
    <row r="179" spans="1:4" ht="12.75">
      <c r="A179" s="15"/>
      <c r="B179" s="15"/>
      <c r="C179" s="341"/>
      <c r="D179" s="2"/>
    </row>
    <row r="180" spans="1:4" ht="12.75">
      <c r="A180" s="15" t="s">
        <v>583</v>
      </c>
      <c r="B180" s="15" t="s">
        <v>273</v>
      </c>
      <c r="C180" s="341">
        <v>493511</v>
      </c>
      <c r="D180" s="56"/>
    </row>
    <row r="181" spans="1:4" ht="12.75">
      <c r="A181" s="15" t="s">
        <v>584</v>
      </c>
      <c r="B181" s="15" t="s">
        <v>274</v>
      </c>
      <c r="C181" s="341">
        <v>286967</v>
      </c>
      <c r="D181" s="56"/>
    </row>
    <row r="182" spans="1:4" ht="12.75">
      <c r="A182" s="15" t="s">
        <v>585</v>
      </c>
      <c r="B182" s="15" t="s">
        <v>275</v>
      </c>
      <c r="C182" s="341">
        <v>6039</v>
      </c>
      <c r="D182" s="56"/>
    </row>
    <row r="183" spans="1:4" ht="12.75">
      <c r="A183" s="15" t="s">
        <v>586</v>
      </c>
      <c r="B183" s="15" t="s">
        <v>276</v>
      </c>
      <c r="C183" s="341">
        <v>99750</v>
      </c>
      <c r="D183" s="56"/>
    </row>
    <row r="184" spans="1:4" ht="12.75">
      <c r="A184" s="15" t="s">
        <v>587</v>
      </c>
      <c r="B184" s="15" t="s">
        <v>282</v>
      </c>
      <c r="C184" s="341">
        <v>5118</v>
      </c>
      <c r="D184" s="56"/>
    </row>
    <row r="185" spans="1:4" ht="12.75">
      <c r="A185" s="15" t="s">
        <v>588</v>
      </c>
      <c r="B185" s="15" t="s">
        <v>283</v>
      </c>
      <c r="C185" s="341">
        <v>1240</v>
      </c>
      <c r="D185" s="56"/>
    </row>
    <row r="186" spans="1:4" ht="12.75">
      <c r="A186" s="15" t="s">
        <v>589</v>
      </c>
      <c r="B186" s="15" t="s">
        <v>963</v>
      </c>
      <c r="C186" s="341">
        <v>6113</v>
      </c>
      <c r="D186" s="56"/>
    </row>
    <row r="187" spans="1:4" ht="12.75">
      <c r="A187" s="16" t="s">
        <v>590</v>
      </c>
      <c r="B187" s="16" t="s">
        <v>277</v>
      </c>
      <c r="C187" s="342">
        <v>38149</v>
      </c>
      <c r="D187" s="56"/>
    </row>
    <row r="188" spans="1:4" ht="12.75">
      <c r="A188" s="15" t="s">
        <v>582</v>
      </c>
      <c r="B188" s="15" t="s">
        <v>577</v>
      </c>
      <c r="C188" s="341">
        <f>SUM(C180:C187)</f>
        <v>936887</v>
      </c>
      <c r="D188" s="56"/>
    </row>
    <row r="189" spans="1:4" ht="12.75">
      <c r="A189" s="15"/>
      <c r="B189" s="15" t="s">
        <v>578</v>
      </c>
      <c r="C189" s="341"/>
      <c r="D189" s="2"/>
    </row>
    <row r="190" spans="1:4" ht="12.75">
      <c r="A190" s="15"/>
      <c r="B190" s="15" t="s">
        <v>579</v>
      </c>
      <c r="C190" s="341"/>
      <c r="D190" s="2"/>
    </row>
    <row r="191" spans="1:4" ht="12.75">
      <c r="A191" s="15"/>
      <c r="B191" s="15" t="s">
        <v>580</v>
      </c>
      <c r="C191" s="108"/>
      <c r="D191" s="2"/>
    </row>
    <row r="192" spans="1:4" ht="12.75">
      <c r="A192" s="15"/>
      <c r="B192" s="15"/>
      <c r="C192" s="108"/>
      <c r="D192" s="2"/>
    </row>
    <row r="193" spans="1:4" ht="12.75">
      <c r="A193" s="15" t="s">
        <v>356</v>
      </c>
      <c r="B193" s="15" t="s">
        <v>966</v>
      </c>
      <c r="C193" s="25">
        <v>32343</v>
      </c>
      <c r="D193" s="44"/>
    </row>
    <row r="194" spans="1:4" ht="12.75">
      <c r="A194" s="15" t="s">
        <v>357</v>
      </c>
      <c r="B194" s="15" t="s">
        <v>246</v>
      </c>
      <c r="C194" s="25">
        <v>298700</v>
      </c>
      <c r="D194" s="44"/>
    </row>
    <row r="195" spans="1:4" ht="12.75">
      <c r="A195" s="15" t="s">
        <v>358</v>
      </c>
      <c r="B195" s="15" t="s">
        <v>360</v>
      </c>
      <c r="C195" s="25">
        <v>76489</v>
      </c>
      <c r="D195" s="44"/>
    </row>
    <row r="196" spans="1:4" ht="12.75">
      <c r="A196" s="15" t="s">
        <v>361</v>
      </c>
      <c r="B196" s="120" t="s">
        <v>362</v>
      </c>
      <c r="C196" s="25">
        <v>7053</v>
      </c>
      <c r="D196" s="44"/>
    </row>
    <row r="197" spans="1:4" ht="12.75">
      <c r="A197" s="15"/>
      <c r="B197" s="120" t="s">
        <v>363</v>
      </c>
      <c r="C197" s="25"/>
      <c r="D197" s="2"/>
    </row>
    <row r="198" spans="1:4" ht="12.75">
      <c r="A198" s="16"/>
      <c r="B198" s="16" t="s">
        <v>364</v>
      </c>
      <c r="C198" s="26"/>
      <c r="D198" s="2"/>
    </row>
    <row r="199" spans="1:4" ht="12.75">
      <c r="A199" s="15" t="s">
        <v>967</v>
      </c>
      <c r="B199" s="15" t="s">
        <v>148</v>
      </c>
      <c r="C199" s="25">
        <f>SUM(C193:C198)</f>
        <v>414585</v>
      </c>
      <c r="D199" s="2"/>
    </row>
    <row r="200" spans="1:4" ht="12.75">
      <c r="A200" s="15"/>
      <c r="B200" s="15" t="s">
        <v>359</v>
      </c>
      <c r="C200" s="25"/>
      <c r="D200" s="2"/>
    </row>
    <row r="201" spans="1:4" ht="12.75">
      <c r="A201" s="80"/>
      <c r="B201" s="80"/>
      <c r="C201" s="75"/>
      <c r="D201" s="2"/>
    </row>
    <row r="202" spans="1:4" ht="12.75">
      <c r="A202" s="15" t="s">
        <v>365</v>
      </c>
      <c r="B202" s="15" t="s">
        <v>270</v>
      </c>
      <c r="C202" s="25">
        <v>1754379</v>
      </c>
      <c r="D202" s="98"/>
    </row>
    <row r="203" spans="1:4" ht="12.75">
      <c r="A203" s="16" t="s">
        <v>366</v>
      </c>
      <c r="B203" s="16" t="s">
        <v>272</v>
      </c>
      <c r="C203" s="26">
        <v>251430</v>
      </c>
      <c r="D203" s="44"/>
    </row>
    <row r="204" spans="1:4" ht="12.75">
      <c r="A204" s="15" t="s">
        <v>968</v>
      </c>
      <c r="B204" s="15" t="s">
        <v>969</v>
      </c>
      <c r="C204" s="25">
        <f>SUM(C202:C203)</f>
        <v>2005809</v>
      </c>
      <c r="D204" s="2"/>
    </row>
    <row r="205" spans="1:4" ht="12.75">
      <c r="A205" s="15"/>
      <c r="B205" s="15" t="s">
        <v>970</v>
      </c>
      <c r="C205" s="25"/>
      <c r="D205" s="2"/>
    </row>
    <row r="206" spans="1:4" ht="12.75">
      <c r="A206" s="15"/>
      <c r="B206" s="15"/>
      <c r="C206" s="25"/>
      <c r="D206" s="2"/>
    </row>
    <row r="207" spans="1:4" ht="12.75">
      <c r="A207" s="15" t="s">
        <v>594</v>
      </c>
      <c r="B207" s="15" t="s">
        <v>964</v>
      </c>
      <c r="C207" s="25">
        <v>5933</v>
      </c>
      <c r="D207" s="44"/>
    </row>
    <row r="208" spans="1:4" ht="12.75">
      <c r="A208" s="15" t="s">
        <v>595</v>
      </c>
      <c r="B208" s="15" t="s">
        <v>278</v>
      </c>
      <c r="C208" s="25">
        <v>40000</v>
      </c>
      <c r="D208" s="44"/>
    </row>
    <row r="209" spans="1:4" ht="12.75">
      <c r="A209" s="16"/>
      <c r="B209" s="16" t="s">
        <v>279</v>
      </c>
      <c r="C209" s="26"/>
      <c r="D209" s="44"/>
    </row>
    <row r="210" spans="1:4" ht="12.75">
      <c r="A210" s="15" t="s">
        <v>417</v>
      </c>
      <c r="B210" s="120" t="s">
        <v>596</v>
      </c>
      <c r="C210" s="25">
        <f>SUM(C207:C209)</f>
        <v>45933</v>
      </c>
      <c r="D210" s="44"/>
    </row>
    <row r="211" spans="1:4" ht="12.75">
      <c r="A211" s="15"/>
      <c r="B211" s="120" t="s">
        <v>597</v>
      </c>
      <c r="C211" s="25"/>
      <c r="D211" s="2"/>
    </row>
    <row r="212" spans="1:4" ht="13.5" thickBot="1">
      <c r="A212" s="13"/>
      <c r="B212" s="13"/>
      <c r="C212" s="29"/>
      <c r="D212" s="2"/>
    </row>
    <row r="213" spans="1:4" ht="12.75">
      <c r="A213" s="19">
        <v>756</v>
      </c>
      <c r="B213" s="14" t="s">
        <v>971</v>
      </c>
      <c r="C213" s="27">
        <f>SUM(C158+C176+C188+C199+C204+C210)</f>
        <v>4933323</v>
      </c>
      <c r="D213" s="2"/>
    </row>
    <row r="214" spans="1:4" ht="12.75">
      <c r="A214" s="14"/>
      <c r="B214" s="14" t="s">
        <v>367</v>
      </c>
      <c r="C214" s="25"/>
      <c r="D214" s="2"/>
    </row>
    <row r="215" spans="1:4" ht="12.75">
      <c r="A215" s="14"/>
      <c r="B215" s="14" t="s">
        <v>505</v>
      </c>
      <c r="C215" s="25"/>
      <c r="D215" s="2"/>
    </row>
    <row r="216" spans="1:4" ht="12.75">
      <c r="A216" s="14"/>
      <c r="B216" s="14"/>
      <c r="C216" s="25"/>
      <c r="D216" s="2"/>
    </row>
    <row r="217" spans="1:4" ht="12.75">
      <c r="A217" s="24"/>
      <c r="B217" s="24"/>
      <c r="C217" s="26"/>
      <c r="D217" s="2"/>
    </row>
    <row r="218" spans="1:4" ht="12.75">
      <c r="A218" s="21"/>
      <c r="B218" s="21"/>
      <c r="C218" s="44"/>
      <c r="D218" s="2"/>
    </row>
    <row r="219" spans="1:4" ht="12.75">
      <c r="A219" s="21"/>
      <c r="B219" s="21"/>
      <c r="C219" s="44"/>
      <c r="D219" s="2"/>
    </row>
    <row r="220" spans="1:4" ht="12.75">
      <c r="A220" s="21"/>
      <c r="B220" s="21"/>
      <c r="C220" s="44"/>
      <c r="D220" s="2"/>
    </row>
    <row r="221" spans="1:4" ht="13.5" thickBot="1">
      <c r="A221" s="4"/>
      <c r="B221" s="4"/>
      <c r="C221" s="4"/>
      <c r="D221" s="2"/>
    </row>
    <row r="222" spans="1:4" ht="13.5" thickTop="1">
      <c r="A222" s="177" t="s">
        <v>242</v>
      </c>
      <c r="B222" s="169"/>
      <c r="C222" s="340" t="s">
        <v>507</v>
      </c>
      <c r="D222" s="2"/>
    </row>
    <row r="223" spans="1:4" ht="13.5" thickBot="1">
      <c r="A223" s="58" t="s">
        <v>241</v>
      </c>
      <c r="B223" s="170" t="s">
        <v>243</v>
      </c>
      <c r="C223" s="8" t="s">
        <v>600</v>
      </c>
      <c r="D223" s="2"/>
    </row>
    <row r="224" spans="1:4" ht="13.5" thickTop="1">
      <c r="A224" s="67" t="s">
        <v>982</v>
      </c>
      <c r="B224" s="9" t="s">
        <v>983</v>
      </c>
      <c r="C224" s="9" t="s">
        <v>984</v>
      </c>
      <c r="D224" s="2"/>
    </row>
    <row r="225" spans="1:4" ht="12.75">
      <c r="A225" s="14"/>
      <c r="B225" s="14"/>
      <c r="C225" s="25"/>
      <c r="D225" s="2"/>
    </row>
    <row r="226" spans="1:4" ht="12.75">
      <c r="A226" s="16" t="s">
        <v>368</v>
      </c>
      <c r="B226" s="16" t="s">
        <v>972</v>
      </c>
      <c r="C226" s="26">
        <v>5473223</v>
      </c>
      <c r="D226" s="98"/>
    </row>
    <row r="227" spans="1:4" ht="12.75">
      <c r="A227" s="15" t="s">
        <v>973</v>
      </c>
      <c r="B227" s="15" t="s">
        <v>974</v>
      </c>
      <c r="C227" s="25">
        <f>SUM(C226)</f>
        <v>5473223</v>
      </c>
      <c r="D227" s="2"/>
    </row>
    <row r="228" spans="1:4" ht="12.75">
      <c r="A228" s="15"/>
      <c r="B228" s="15" t="s">
        <v>975</v>
      </c>
      <c r="C228" s="25"/>
      <c r="D228" s="2"/>
    </row>
    <row r="229" spans="1:4" ht="12.75">
      <c r="A229" s="15"/>
      <c r="B229" s="15"/>
      <c r="C229" s="25"/>
      <c r="D229" s="2"/>
    </row>
    <row r="230" spans="1:4" ht="12.75">
      <c r="A230" s="16" t="s">
        <v>370</v>
      </c>
      <c r="B230" s="16" t="s">
        <v>972</v>
      </c>
      <c r="C230" s="26">
        <v>1385386</v>
      </c>
      <c r="D230" s="98"/>
    </row>
    <row r="231" spans="1:4" ht="12.75">
      <c r="A231" s="15" t="s">
        <v>371</v>
      </c>
      <c r="B231" s="15" t="s">
        <v>372</v>
      </c>
      <c r="C231" s="25">
        <f>SUM(C230)</f>
        <v>1385386</v>
      </c>
      <c r="D231" s="2"/>
    </row>
    <row r="232" spans="1:4" ht="12.75">
      <c r="A232" s="15"/>
      <c r="B232" s="15"/>
      <c r="C232" s="99"/>
      <c r="D232" s="2"/>
    </row>
    <row r="233" spans="1:4" ht="12.75">
      <c r="A233" s="16" t="s">
        <v>373</v>
      </c>
      <c r="B233" s="16" t="s">
        <v>965</v>
      </c>
      <c r="C233" s="26">
        <v>100000</v>
      </c>
      <c r="D233" s="98"/>
    </row>
    <row r="234" spans="1:4" ht="12.75">
      <c r="A234" s="15" t="s">
        <v>976</v>
      </c>
      <c r="B234" s="15" t="s">
        <v>977</v>
      </c>
      <c r="C234" s="25">
        <f>SUM(C233)</f>
        <v>100000</v>
      </c>
      <c r="D234" s="2"/>
    </row>
    <row r="235" spans="1:4" ht="13.5" thickBot="1">
      <c r="A235" s="13"/>
      <c r="B235" s="13"/>
      <c r="C235" s="29"/>
      <c r="D235" s="2"/>
    </row>
    <row r="236" spans="1:4" ht="12.75">
      <c r="A236" s="51">
        <v>758</v>
      </c>
      <c r="B236" s="186" t="s">
        <v>978</v>
      </c>
      <c r="C236" s="45">
        <f>SUM(C227+C231+C234)</f>
        <v>6958609</v>
      </c>
      <c r="D236" s="2"/>
    </row>
    <row r="237" spans="1:4" ht="12.75">
      <c r="A237" s="19"/>
      <c r="B237" s="14"/>
      <c r="C237" s="343"/>
      <c r="D237" s="2"/>
    </row>
    <row r="238" spans="1:4" ht="12.75">
      <c r="A238" s="15" t="s">
        <v>374</v>
      </c>
      <c r="B238" s="15" t="s">
        <v>776</v>
      </c>
      <c r="C238" s="25">
        <v>1982.14</v>
      </c>
      <c r="D238" s="44"/>
    </row>
    <row r="239" spans="1:4" ht="12.75">
      <c r="A239" s="15"/>
      <c r="B239" s="15" t="s">
        <v>777</v>
      </c>
      <c r="C239" s="25"/>
      <c r="D239" s="44"/>
    </row>
    <row r="240" spans="1:4" ht="12.75">
      <c r="A240" s="15"/>
      <c r="B240" s="15" t="s">
        <v>302</v>
      </c>
      <c r="C240" s="25"/>
      <c r="D240" s="44"/>
    </row>
    <row r="241" spans="1:4" ht="12.75">
      <c r="A241" s="38"/>
      <c r="B241" s="15" t="s">
        <v>592</v>
      </c>
      <c r="C241" s="25"/>
      <c r="D241" s="44"/>
    </row>
    <row r="242" spans="1:4" ht="12.75">
      <c r="A242" s="38" t="s">
        <v>375</v>
      </c>
      <c r="B242" s="15" t="s">
        <v>250</v>
      </c>
      <c r="C242" s="25">
        <v>4993</v>
      </c>
      <c r="D242" s="44"/>
    </row>
    <row r="243" spans="1:4" ht="12.75">
      <c r="A243" s="38" t="s">
        <v>840</v>
      </c>
      <c r="B243" s="15" t="s">
        <v>841</v>
      </c>
      <c r="C243" s="25">
        <v>48840</v>
      </c>
      <c r="D243" s="44"/>
    </row>
    <row r="244" spans="1:4" ht="12.75">
      <c r="A244" s="38"/>
      <c r="B244" s="15" t="s">
        <v>842</v>
      </c>
      <c r="C244" s="25"/>
      <c r="D244" s="44"/>
    </row>
    <row r="245" spans="1:4" ht="12.75">
      <c r="A245" s="38"/>
      <c r="B245" s="15" t="s">
        <v>843</v>
      </c>
      <c r="C245" s="25"/>
      <c r="D245" s="44"/>
    </row>
    <row r="246" spans="1:4" ht="12.75">
      <c r="A246" s="38" t="s">
        <v>844</v>
      </c>
      <c r="B246" s="15" t="s">
        <v>841</v>
      </c>
      <c r="C246" s="25">
        <v>16280</v>
      </c>
      <c r="D246" s="44"/>
    </row>
    <row r="247" spans="1:4" ht="12.75">
      <c r="A247" s="38"/>
      <c r="B247" s="15" t="s">
        <v>842</v>
      </c>
      <c r="C247" s="25"/>
      <c r="D247" s="44"/>
    </row>
    <row r="248" spans="1:4" ht="12.75">
      <c r="A248" s="38"/>
      <c r="B248" s="15" t="s">
        <v>843</v>
      </c>
      <c r="C248" s="25"/>
      <c r="D248" s="44"/>
    </row>
    <row r="249" spans="1:4" ht="12.75">
      <c r="A249" s="38" t="s">
        <v>636</v>
      </c>
      <c r="B249" s="15" t="s">
        <v>637</v>
      </c>
      <c r="C249" s="25">
        <v>634053.86</v>
      </c>
      <c r="D249" s="44"/>
    </row>
    <row r="250" spans="1:4" ht="12.75">
      <c r="A250" s="38"/>
      <c r="B250" s="15" t="s">
        <v>842</v>
      </c>
      <c r="C250" s="25"/>
      <c r="D250" s="44"/>
    </row>
    <row r="251" spans="1:4" ht="12.75">
      <c r="A251" s="38"/>
      <c r="B251" s="15" t="s">
        <v>843</v>
      </c>
      <c r="C251" s="25"/>
      <c r="D251" s="44"/>
    </row>
    <row r="252" spans="1:4" ht="12.75">
      <c r="A252" s="38"/>
      <c r="B252" s="15" t="s">
        <v>635</v>
      </c>
      <c r="C252" s="25"/>
      <c r="D252" s="44"/>
    </row>
    <row r="253" spans="1:4" ht="12.75">
      <c r="A253" s="38" t="s">
        <v>632</v>
      </c>
      <c r="B253" s="15" t="s">
        <v>633</v>
      </c>
      <c r="C253" s="25">
        <v>49437</v>
      </c>
      <c r="D253" s="44"/>
    </row>
    <row r="254" spans="1:4" ht="12.75">
      <c r="A254" s="38"/>
      <c r="B254" s="15" t="s">
        <v>634</v>
      </c>
      <c r="C254" s="25"/>
      <c r="D254" s="44"/>
    </row>
    <row r="255" spans="1:4" ht="12.75">
      <c r="A255" s="48"/>
      <c r="B255" s="16" t="s">
        <v>635</v>
      </c>
      <c r="C255" s="26"/>
      <c r="D255" s="44"/>
    </row>
    <row r="256" spans="1:4" ht="12.75">
      <c r="A256" s="15" t="s">
        <v>979</v>
      </c>
      <c r="B256" s="15" t="s">
        <v>980</v>
      </c>
      <c r="C256" s="25">
        <f>SUM(C238:C255)</f>
        <v>755586</v>
      </c>
      <c r="D256" s="44"/>
    </row>
    <row r="257" spans="1:4" ht="12.75">
      <c r="A257" s="15"/>
      <c r="B257" s="15"/>
      <c r="C257" s="25"/>
      <c r="D257" s="2"/>
    </row>
    <row r="258" spans="1:4" ht="12.75">
      <c r="A258" s="15" t="s">
        <v>377</v>
      </c>
      <c r="B258" s="15" t="s">
        <v>776</v>
      </c>
      <c r="C258" s="25">
        <v>3793</v>
      </c>
      <c r="D258" s="44"/>
    </row>
    <row r="259" spans="1:4" ht="12.75">
      <c r="A259" s="15"/>
      <c r="B259" s="15" t="s">
        <v>777</v>
      </c>
      <c r="C259" s="25"/>
      <c r="D259" s="44"/>
    </row>
    <row r="260" spans="1:4" ht="12.75">
      <c r="A260" s="15"/>
      <c r="B260" s="15" t="s">
        <v>302</v>
      </c>
      <c r="C260" s="25"/>
      <c r="D260" s="44"/>
    </row>
    <row r="261" spans="1:4" ht="12.75">
      <c r="A261" s="15"/>
      <c r="B261" s="15" t="s">
        <v>592</v>
      </c>
      <c r="C261" s="25"/>
      <c r="D261" s="44"/>
    </row>
    <row r="262" spans="1:4" ht="12.75">
      <c r="A262" s="16" t="s">
        <v>378</v>
      </c>
      <c r="B262" s="122" t="s">
        <v>250</v>
      </c>
      <c r="C262" s="26">
        <v>98791</v>
      </c>
      <c r="D262" s="44"/>
    </row>
    <row r="263" spans="1:4" ht="12.75">
      <c r="A263" s="15" t="s">
        <v>191</v>
      </c>
      <c r="B263" s="120" t="s">
        <v>379</v>
      </c>
      <c r="C263" s="25">
        <f>SUM(C258:C262)</f>
        <v>102584</v>
      </c>
      <c r="D263" s="44"/>
    </row>
    <row r="264" spans="1:4" ht="12.75">
      <c r="A264" s="91"/>
      <c r="B264" s="10"/>
      <c r="C264" s="106"/>
      <c r="D264" s="103"/>
    </row>
    <row r="265" spans="1:4" ht="12.75">
      <c r="A265" s="15" t="s">
        <v>380</v>
      </c>
      <c r="B265" s="15" t="s">
        <v>776</v>
      </c>
      <c r="C265" s="25">
        <v>5457</v>
      </c>
      <c r="D265" s="44"/>
    </row>
    <row r="266" spans="1:4" ht="12.75">
      <c r="A266" s="15"/>
      <c r="B266" s="15" t="s">
        <v>777</v>
      </c>
      <c r="C266" s="25"/>
      <c r="D266" s="44"/>
    </row>
    <row r="267" spans="1:4" ht="12.75">
      <c r="A267" s="15"/>
      <c r="B267" s="15" t="s">
        <v>302</v>
      </c>
      <c r="C267" s="25"/>
      <c r="D267" s="44"/>
    </row>
    <row r="268" spans="1:4" ht="12.75">
      <c r="A268" s="16"/>
      <c r="B268" s="16" t="s">
        <v>592</v>
      </c>
      <c r="C268" s="26"/>
      <c r="D268" s="44"/>
    </row>
    <row r="269" spans="1:4" ht="12.75">
      <c r="A269" s="15" t="s">
        <v>192</v>
      </c>
      <c r="B269" s="15" t="s">
        <v>104</v>
      </c>
      <c r="C269" s="25">
        <f>SUM(C265:C268)</f>
        <v>5457</v>
      </c>
      <c r="D269" s="44"/>
    </row>
    <row r="270" spans="1:4" ht="13.5" thickBot="1">
      <c r="A270" s="13"/>
      <c r="B270" s="13"/>
      <c r="C270" s="29"/>
      <c r="D270" s="2"/>
    </row>
    <row r="271" spans="1:4" ht="12.75">
      <c r="A271" s="51">
        <v>801</v>
      </c>
      <c r="B271" s="186" t="s">
        <v>981</v>
      </c>
      <c r="C271" s="45">
        <f>SUM(C256+C263+C269)</f>
        <v>863627</v>
      </c>
      <c r="D271" s="2"/>
    </row>
    <row r="272" spans="1:4" ht="12.75">
      <c r="A272" s="374"/>
      <c r="B272" s="24"/>
      <c r="C272" s="117"/>
      <c r="D272" s="2"/>
    </row>
    <row r="273" spans="1:4" ht="12.75">
      <c r="A273" s="20"/>
      <c r="B273" s="21"/>
      <c r="C273" s="34"/>
      <c r="D273" s="2"/>
    </row>
    <row r="274" spans="1:4" ht="12.75">
      <c r="A274" s="20"/>
      <c r="B274" s="21"/>
      <c r="C274" s="34"/>
      <c r="D274" s="2"/>
    </row>
    <row r="275" spans="1:4" ht="12.75">
      <c r="A275" s="20"/>
      <c r="B275" s="21"/>
      <c r="C275" s="34"/>
      <c r="D275" s="2"/>
    </row>
    <row r="276" spans="1:4" ht="13.5" thickBot="1">
      <c r="A276" s="4"/>
      <c r="B276" s="4"/>
      <c r="C276" s="4"/>
      <c r="D276" s="2"/>
    </row>
    <row r="277" spans="1:4" ht="13.5" thickTop="1">
      <c r="A277" s="177" t="s">
        <v>242</v>
      </c>
      <c r="B277" s="169"/>
      <c r="C277" s="340" t="s">
        <v>507</v>
      </c>
      <c r="D277" s="2"/>
    </row>
    <row r="278" spans="1:4" ht="13.5" thickBot="1">
      <c r="A278" s="58" t="s">
        <v>241</v>
      </c>
      <c r="B278" s="170" t="s">
        <v>243</v>
      </c>
      <c r="C278" s="8" t="s">
        <v>600</v>
      </c>
      <c r="D278" s="2"/>
    </row>
    <row r="279" spans="1:4" ht="13.5" thickTop="1">
      <c r="A279" s="67" t="s">
        <v>982</v>
      </c>
      <c r="B279" s="9" t="s">
        <v>983</v>
      </c>
      <c r="C279" s="9" t="s">
        <v>984</v>
      </c>
      <c r="D279" s="2"/>
    </row>
    <row r="280" spans="1:4" ht="12.75">
      <c r="A280" s="163"/>
      <c r="B280" s="14"/>
      <c r="C280" s="27"/>
      <c r="D280" s="2"/>
    </row>
    <row r="281" spans="1:4" ht="12.75">
      <c r="A281" s="161" t="s">
        <v>746</v>
      </c>
      <c r="B281" s="80" t="s">
        <v>839</v>
      </c>
      <c r="C281" s="344">
        <v>3000</v>
      </c>
      <c r="D281" s="2"/>
    </row>
    <row r="282" spans="1:4" ht="12.75">
      <c r="A282" s="80" t="s">
        <v>381</v>
      </c>
      <c r="B282" s="15" t="s">
        <v>257</v>
      </c>
      <c r="C282" s="75">
        <v>180100</v>
      </c>
      <c r="D282" s="98"/>
    </row>
    <row r="283" spans="1:4" ht="12.75">
      <c r="A283" s="15"/>
      <c r="B283" s="15" t="s">
        <v>258</v>
      </c>
      <c r="C283" s="25"/>
      <c r="D283" s="2"/>
    </row>
    <row r="284" spans="1:4" ht="12.75">
      <c r="A284" s="15"/>
      <c r="B284" s="15" t="s">
        <v>259</v>
      </c>
      <c r="C284" s="25"/>
      <c r="D284" s="2"/>
    </row>
    <row r="285" spans="1:4" ht="12.75">
      <c r="A285" s="15"/>
      <c r="B285" s="15" t="s">
        <v>260</v>
      </c>
      <c r="C285" s="25"/>
      <c r="D285" s="2"/>
    </row>
    <row r="286" spans="1:4" ht="12.75">
      <c r="A286" s="15"/>
      <c r="B286" s="15"/>
      <c r="C286" s="25"/>
      <c r="D286" s="2"/>
    </row>
    <row r="287" spans="1:4" ht="12.75">
      <c r="A287" s="159" t="s">
        <v>838</v>
      </c>
      <c r="B287" s="120" t="s">
        <v>344</v>
      </c>
      <c r="C287" s="25">
        <v>110</v>
      </c>
      <c r="D287" s="2"/>
    </row>
    <row r="288" spans="1:4" ht="12.75">
      <c r="A288" s="159"/>
      <c r="B288" s="120" t="s">
        <v>345</v>
      </c>
      <c r="C288" s="25"/>
      <c r="D288" s="2"/>
    </row>
    <row r="289" spans="1:4" ht="12.75">
      <c r="A289" s="162"/>
      <c r="B289" s="122" t="s">
        <v>346</v>
      </c>
      <c r="C289" s="26"/>
      <c r="D289" s="2"/>
    </row>
    <row r="290" spans="1:4" ht="12.75">
      <c r="A290" s="35" t="s">
        <v>382</v>
      </c>
      <c r="B290" s="35" t="s">
        <v>992</v>
      </c>
      <c r="C290" s="331">
        <f>SUM(C281:C289)</f>
        <v>183210</v>
      </c>
      <c r="D290" s="2"/>
    </row>
    <row r="291" spans="1:4" ht="12.75">
      <c r="A291" s="15"/>
      <c r="B291" s="15"/>
      <c r="C291" s="25"/>
      <c r="D291" s="2"/>
    </row>
    <row r="292" spans="1:4" ht="12.75">
      <c r="A292" s="15" t="s">
        <v>383</v>
      </c>
      <c r="B292" s="15" t="s">
        <v>257</v>
      </c>
      <c r="C292" s="25">
        <v>3239000</v>
      </c>
      <c r="D292" s="98"/>
    </row>
    <row r="293" spans="1:4" ht="12.75">
      <c r="A293" s="15"/>
      <c r="B293" s="15" t="s">
        <v>258</v>
      </c>
      <c r="C293" s="25"/>
      <c r="D293" s="2"/>
    </row>
    <row r="294" spans="1:4" ht="12.75">
      <c r="A294" s="15"/>
      <c r="B294" s="15" t="s">
        <v>259</v>
      </c>
      <c r="C294" s="25"/>
      <c r="D294" s="2"/>
    </row>
    <row r="295" spans="1:4" ht="12.75">
      <c r="A295" s="48"/>
      <c r="B295" s="16" t="s">
        <v>260</v>
      </c>
      <c r="C295" s="26"/>
      <c r="D295" s="2"/>
    </row>
    <row r="296" spans="1:4" ht="12.75">
      <c r="A296" s="15" t="s">
        <v>384</v>
      </c>
      <c r="B296" s="120" t="s">
        <v>385</v>
      </c>
      <c r="C296" s="25">
        <f>SUM(C292:C295)</f>
        <v>3239000</v>
      </c>
      <c r="D296" s="2"/>
    </row>
    <row r="297" spans="1:4" ht="12.75">
      <c r="A297" s="15"/>
      <c r="B297" s="120" t="s">
        <v>386</v>
      </c>
      <c r="C297" s="25"/>
      <c r="D297" s="2"/>
    </row>
    <row r="298" spans="1:4" ht="12.75">
      <c r="A298" s="15"/>
      <c r="B298" s="120"/>
      <c r="C298" s="25"/>
      <c r="D298" s="2"/>
    </row>
    <row r="299" spans="1:4" ht="12.75">
      <c r="A299" s="15" t="s">
        <v>387</v>
      </c>
      <c r="B299" s="15" t="s">
        <v>257</v>
      </c>
      <c r="C299" s="25">
        <v>11500</v>
      </c>
      <c r="D299" s="98"/>
    </row>
    <row r="300" spans="1:4" ht="12.75">
      <c r="A300" s="15"/>
      <c r="B300" s="15" t="s">
        <v>258</v>
      </c>
      <c r="C300" s="25"/>
      <c r="D300" s="2"/>
    </row>
    <row r="301" spans="1:4" ht="12.75">
      <c r="A301" s="15"/>
      <c r="B301" s="15" t="s">
        <v>259</v>
      </c>
      <c r="C301" s="25"/>
      <c r="D301" s="2"/>
    </row>
    <row r="302" spans="1:4" ht="12.75">
      <c r="A302" s="16"/>
      <c r="B302" s="16" t="s">
        <v>260</v>
      </c>
      <c r="C302" s="26"/>
      <c r="D302" s="2"/>
    </row>
    <row r="303" spans="1:4" ht="12.75">
      <c r="A303" s="15" t="s">
        <v>388</v>
      </c>
      <c r="B303" s="120" t="s">
        <v>236</v>
      </c>
      <c r="C303" s="25">
        <f>SUM(C299:C302)</f>
        <v>11500</v>
      </c>
      <c r="D303" s="2"/>
    </row>
    <row r="304" spans="1:4" ht="12.75">
      <c r="A304" s="10"/>
      <c r="B304" s="80" t="s">
        <v>237</v>
      </c>
      <c r="C304" s="345"/>
      <c r="D304" s="2"/>
    </row>
    <row r="305" spans="1:4" ht="12.75">
      <c r="A305" s="10"/>
      <c r="B305" s="80" t="s">
        <v>389</v>
      </c>
      <c r="C305" s="345"/>
      <c r="D305" s="2"/>
    </row>
    <row r="306" spans="1:4" ht="12.75">
      <c r="A306" s="10"/>
      <c r="B306" s="80"/>
      <c r="C306" s="345"/>
      <c r="D306" s="2"/>
    </row>
    <row r="307" spans="1:4" ht="12.75">
      <c r="A307" s="15" t="s">
        <v>390</v>
      </c>
      <c r="B307" s="15" t="s">
        <v>257</v>
      </c>
      <c r="C307" s="25">
        <v>65500</v>
      </c>
      <c r="D307" s="98"/>
    </row>
    <row r="308" spans="1:4" ht="12.75">
      <c r="A308" s="15"/>
      <c r="B308" s="15" t="s">
        <v>258</v>
      </c>
      <c r="C308" s="25"/>
      <c r="D308" s="2"/>
    </row>
    <row r="309" spans="1:4" ht="12.75">
      <c r="A309" s="15"/>
      <c r="B309" s="15" t="s">
        <v>259</v>
      </c>
      <c r="C309" s="25"/>
      <c r="D309" s="2"/>
    </row>
    <row r="310" spans="1:4" ht="12.75">
      <c r="A310" s="38"/>
      <c r="B310" s="15" t="s">
        <v>260</v>
      </c>
      <c r="C310" s="25"/>
      <c r="D310" s="2"/>
    </row>
    <row r="311" spans="1:4" ht="12.75">
      <c r="A311" s="15" t="s">
        <v>508</v>
      </c>
      <c r="B311" s="15" t="s">
        <v>202</v>
      </c>
      <c r="C311" s="25">
        <v>217900</v>
      </c>
      <c r="D311" s="98"/>
    </row>
    <row r="312" spans="1:4" ht="12.75">
      <c r="A312" s="15"/>
      <c r="B312" s="15" t="s">
        <v>598</v>
      </c>
      <c r="C312" s="25"/>
      <c r="D312" s="2"/>
    </row>
    <row r="313" spans="1:4" ht="12.75">
      <c r="A313" s="16"/>
      <c r="B313" s="16" t="s">
        <v>599</v>
      </c>
      <c r="C313" s="26"/>
      <c r="D313" s="2"/>
    </row>
    <row r="314" spans="1:4" ht="12.75">
      <c r="A314" s="15" t="s">
        <v>391</v>
      </c>
      <c r="B314" s="15" t="s">
        <v>993</v>
      </c>
      <c r="C314" s="25">
        <f>SUM(C307:C313)</f>
        <v>283400</v>
      </c>
      <c r="D314" s="2"/>
    </row>
    <row r="315" spans="1:4" ht="12.75">
      <c r="A315" s="15"/>
      <c r="B315" s="15" t="s">
        <v>775</v>
      </c>
      <c r="C315" s="25"/>
      <c r="D315" s="2"/>
    </row>
    <row r="316" spans="1:4" ht="12.75">
      <c r="A316" s="15"/>
      <c r="B316" s="15"/>
      <c r="C316" s="25"/>
      <c r="D316" s="2"/>
    </row>
    <row r="317" spans="1:4" ht="12.75">
      <c r="A317" s="15" t="s">
        <v>392</v>
      </c>
      <c r="B317" s="15" t="s">
        <v>965</v>
      </c>
      <c r="C317" s="25">
        <v>150</v>
      </c>
      <c r="D317" s="2"/>
    </row>
    <row r="318" spans="1:4" ht="12.75">
      <c r="A318" s="15" t="s">
        <v>831</v>
      </c>
      <c r="B318" s="15" t="s">
        <v>202</v>
      </c>
      <c r="C318" s="25">
        <v>94100</v>
      </c>
      <c r="D318" s="98"/>
    </row>
    <row r="319" spans="1:4" ht="12.75">
      <c r="A319" s="15"/>
      <c r="B319" s="15" t="s">
        <v>598</v>
      </c>
      <c r="C319" s="25"/>
      <c r="D319" s="2"/>
    </row>
    <row r="320" spans="1:4" ht="12.75">
      <c r="A320" s="16"/>
      <c r="B320" s="16" t="s">
        <v>599</v>
      </c>
      <c r="C320" s="26"/>
      <c r="D320" s="2"/>
    </row>
    <row r="321" spans="1:4" ht="12.75">
      <c r="A321" s="15" t="s">
        <v>393</v>
      </c>
      <c r="B321" s="15" t="s">
        <v>994</v>
      </c>
      <c r="C321" s="25">
        <f>SUM(C317:C320)</f>
        <v>94250</v>
      </c>
      <c r="D321" s="2"/>
    </row>
    <row r="322" spans="1:4" ht="12.75">
      <c r="A322" s="10"/>
      <c r="B322" s="10"/>
      <c r="C322" s="345"/>
      <c r="D322" s="2"/>
    </row>
    <row r="323" spans="1:4" ht="12.75">
      <c r="A323" s="80" t="s">
        <v>394</v>
      </c>
      <c r="B323" s="80" t="s">
        <v>250</v>
      </c>
      <c r="C323" s="75">
        <v>10000</v>
      </c>
      <c r="D323" s="98"/>
    </row>
    <row r="324" spans="1:4" ht="12.75">
      <c r="A324" s="80" t="s">
        <v>567</v>
      </c>
      <c r="B324" s="15" t="s">
        <v>257</v>
      </c>
      <c r="C324" s="75">
        <v>36500</v>
      </c>
      <c r="D324" s="98"/>
    </row>
    <row r="325" spans="1:4" ht="12.75">
      <c r="A325" s="159"/>
      <c r="B325" s="15" t="s">
        <v>258</v>
      </c>
      <c r="C325" s="75"/>
      <c r="D325" s="2"/>
    </row>
    <row r="326" spans="1:4" ht="12.75">
      <c r="A326" s="159"/>
      <c r="B326" s="15" t="s">
        <v>259</v>
      </c>
      <c r="C326" s="75"/>
      <c r="D326" s="2"/>
    </row>
    <row r="327" spans="1:4" ht="12.75">
      <c r="A327" s="161"/>
      <c r="B327" s="15" t="s">
        <v>260</v>
      </c>
      <c r="C327" s="75"/>
      <c r="D327" s="2"/>
    </row>
    <row r="328" spans="1:4" ht="12.75">
      <c r="A328" s="375"/>
      <c r="B328" s="16"/>
      <c r="C328" s="88"/>
      <c r="D328" s="2"/>
    </row>
    <row r="329" spans="1:4" ht="12.75">
      <c r="A329" s="330"/>
      <c r="B329" s="2"/>
      <c r="C329" s="83"/>
      <c r="D329" s="2"/>
    </row>
    <row r="330" spans="1:4" ht="12.75">
      <c r="A330" s="330"/>
      <c r="B330" s="2"/>
      <c r="C330" s="83"/>
      <c r="D330" s="2"/>
    </row>
    <row r="331" spans="1:4" ht="13.5" thickBot="1">
      <c r="A331" s="4"/>
      <c r="B331" s="4"/>
      <c r="C331" s="4"/>
      <c r="D331" s="2"/>
    </row>
    <row r="332" spans="1:4" ht="13.5" thickTop="1">
      <c r="A332" s="177" t="s">
        <v>242</v>
      </c>
      <c r="B332" s="169"/>
      <c r="C332" s="340" t="s">
        <v>507</v>
      </c>
      <c r="D332" s="2"/>
    </row>
    <row r="333" spans="1:4" ht="13.5" thickBot="1">
      <c r="A333" s="58" t="s">
        <v>241</v>
      </c>
      <c r="B333" s="170" t="s">
        <v>243</v>
      </c>
      <c r="C333" s="8" t="s">
        <v>600</v>
      </c>
      <c r="D333" s="2"/>
    </row>
    <row r="334" spans="1:4" ht="13.5" thickTop="1">
      <c r="A334" s="67" t="s">
        <v>982</v>
      </c>
      <c r="B334" s="9" t="s">
        <v>983</v>
      </c>
      <c r="C334" s="9" t="s">
        <v>984</v>
      </c>
      <c r="D334" s="2"/>
    </row>
    <row r="335" spans="1:4" ht="12.75">
      <c r="A335" s="161"/>
      <c r="B335" s="15"/>
      <c r="C335" s="75"/>
      <c r="D335" s="2"/>
    </row>
    <row r="336" spans="1:4" ht="12.75">
      <c r="A336" s="159" t="s">
        <v>591</v>
      </c>
      <c r="B336" s="120" t="s">
        <v>344</v>
      </c>
      <c r="C336" s="75">
        <v>80</v>
      </c>
      <c r="D336" s="2"/>
    </row>
    <row r="337" spans="1:4" ht="12.75">
      <c r="A337" s="159"/>
      <c r="B337" s="120" t="s">
        <v>345</v>
      </c>
      <c r="C337" s="75"/>
      <c r="D337" s="2"/>
    </row>
    <row r="338" spans="1:4" ht="12.75">
      <c r="A338" s="162"/>
      <c r="B338" s="122" t="s">
        <v>346</v>
      </c>
      <c r="C338" s="88"/>
      <c r="D338" s="2"/>
    </row>
    <row r="339" spans="1:4" ht="12.75">
      <c r="A339" s="15" t="s">
        <v>395</v>
      </c>
      <c r="B339" s="15" t="s">
        <v>297</v>
      </c>
      <c r="C339" s="25">
        <f>SUM(C323:C338)</f>
        <v>46580</v>
      </c>
      <c r="D339" s="2"/>
    </row>
    <row r="340" spans="1:4" ht="12.75">
      <c r="A340" s="15"/>
      <c r="B340" s="15"/>
      <c r="C340" s="25"/>
      <c r="D340" s="2"/>
    </row>
    <row r="341" spans="1:4" ht="12.75">
      <c r="A341" s="15" t="s">
        <v>834</v>
      </c>
      <c r="B341" s="15" t="s">
        <v>202</v>
      </c>
      <c r="C341" s="25">
        <v>20925</v>
      </c>
      <c r="D341" s="2"/>
    </row>
    <row r="342" spans="1:4" ht="12.75">
      <c r="A342" s="15"/>
      <c r="B342" s="15" t="s">
        <v>598</v>
      </c>
      <c r="C342" s="25"/>
      <c r="D342" s="2"/>
    </row>
    <row r="343" spans="1:4" ht="12.75">
      <c r="A343" s="16"/>
      <c r="B343" s="16" t="s">
        <v>599</v>
      </c>
      <c r="C343" s="26"/>
      <c r="D343" s="2"/>
    </row>
    <row r="344" spans="1:4" ht="12.75">
      <c r="A344" s="15" t="s">
        <v>481</v>
      </c>
      <c r="B344" s="15" t="s">
        <v>835</v>
      </c>
      <c r="C344" s="25">
        <f>SUM(C341:C343)</f>
        <v>20925</v>
      </c>
      <c r="D344" s="2"/>
    </row>
    <row r="345" spans="1:4" ht="13.5" thickBot="1">
      <c r="A345" s="13"/>
      <c r="B345" s="13"/>
      <c r="C345" s="29"/>
      <c r="D345" s="2"/>
    </row>
    <row r="346" spans="1:4" ht="12.75">
      <c r="A346" s="51">
        <v>852</v>
      </c>
      <c r="B346" s="186" t="s">
        <v>396</v>
      </c>
      <c r="C346" s="45">
        <f>SUM(C290+C296+C303+C314+C321+C339+C344)</f>
        <v>3878865</v>
      </c>
      <c r="D346" s="2"/>
    </row>
    <row r="347" spans="1:4" ht="12.75">
      <c r="A347" s="19"/>
      <c r="B347" s="14"/>
      <c r="C347" s="27"/>
      <c r="D347" s="2"/>
    </row>
    <row r="348" spans="1:4" ht="12.75">
      <c r="A348" s="84" t="s">
        <v>785</v>
      </c>
      <c r="B348" s="76" t="s">
        <v>250</v>
      </c>
      <c r="C348" s="346">
        <v>196697</v>
      </c>
      <c r="D348" s="2"/>
    </row>
    <row r="349" spans="1:4" ht="12.75">
      <c r="A349" s="80" t="s">
        <v>195</v>
      </c>
      <c r="B349" s="73" t="s">
        <v>136</v>
      </c>
      <c r="C349" s="127">
        <f>SUM(C348)</f>
        <v>196697</v>
      </c>
      <c r="D349" s="2"/>
    </row>
    <row r="350" spans="1:4" ht="13.5" thickBot="1">
      <c r="A350" s="87"/>
      <c r="B350" s="318"/>
      <c r="C350" s="348"/>
      <c r="D350" s="2"/>
    </row>
    <row r="351" spans="1:4" ht="12.75">
      <c r="A351" s="78">
        <v>854</v>
      </c>
      <c r="B351" s="317" t="s">
        <v>987</v>
      </c>
      <c r="C351" s="349">
        <f>SUM(C349)</f>
        <v>196697</v>
      </c>
      <c r="D351" s="2"/>
    </row>
    <row r="352" spans="1:4" ht="12.75">
      <c r="A352" s="80"/>
      <c r="B352" s="73"/>
      <c r="C352" s="127"/>
      <c r="D352" s="2"/>
    </row>
    <row r="353" spans="1:4" ht="12.75">
      <c r="A353" s="15" t="s">
        <v>397</v>
      </c>
      <c r="B353" s="15" t="s">
        <v>964</v>
      </c>
      <c r="C353" s="25">
        <v>610</v>
      </c>
      <c r="D353" s="44"/>
    </row>
    <row r="354" spans="1:4" ht="12.75">
      <c r="A354" s="15" t="s">
        <v>398</v>
      </c>
      <c r="B354" s="15" t="s">
        <v>250</v>
      </c>
      <c r="C354" s="25">
        <v>262744</v>
      </c>
      <c r="D354" s="44"/>
    </row>
    <row r="355" spans="1:4" ht="12.75">
      <c r="A355" s="16" t="s">
        <v>399</v>
      </c>
      <c r="B355" s="16" t="s">
        <v>571</v>
      </c>
      <c r="C355" s="26">
        <v>6310</v>
      </c>
      <c r="D355" s="44"/>
    </row>
    <row r="356" spans="1:4" ht="12.75">
      <c r="A356" s="15" t="s">
        <v>995</v>
      </c>
      <c r="B356" s="15" t="s">
        <v>996</v>
      </c>
      <c r="C356" s="25">
        <f>SUM(C353:C355)</f>
        <v>269664</v>
      </c>
      <c r="D356" s="44"/>
    </row>
    <row r="357" spans="1:4" ht="12.75">
      <c r="A357" s="15"/>
      <c r="B357" s="15"/>
      <c r="C357" s="25"/>
      <c r="D357" s="44"/>
    </row>
    <row r="358" spans="1:4" ht="12.75">
      <c r="A358" s="15" t="s">
        <v>401</v>
      </c>
      <c r="B358" s="15" t="s">
        <v>964</v>
      </c>
      <c r="C358" s="25">
        <v>24</v>
      </c>
      <c r="D358" s="44"/>
    </row>
    <row r="359" spans="1:4" ht="12.75">
      <c r="A359" s="15" t="s">
        <v>402</v>
      </c>
      <c r="B359" s="15" t="s">
        <v>250</v>
      </c>
      <c r="C359" s="25">
        <v>20680</v>
      </c>
      <c r="D359" s="44"/>
    </row>
    <row r="360" spans="1:4" ht="12.75">
      <c r="A360" s="16" t="s">
        <v>400</v>
      </c>
      <c r="B360" s="16" t="s">
        <v>571</v>
      </c>
      <c r="C360" s="26">
        <v>35</v>
      </c>
      <c r="D360" s="44"/>
    </row>
    <row r="361" spans="1:4" ht="12.75">
      <c r="A361" s="15" t="s">
        <v>997</v>
      </c>
      <c r="B361" s="15" t="s">
        <v>998</v>
      </c>
      <c r="C361" s="25">
        <f>SUM(C358:C360)</f>
        <v>20739</v>
      </c>
      <c r="D361" s="44"/>
    </row>
    <row r="362" spans="1:4" ht="12.75">
      <c r="A362" s="80"/>
      <c r="B362" s="80"/>
      <c r="C362" s="75"/>
      <c r="D362" s="83"/>
    </row>
    <row r="363" spans="1:4" ht="12.75">
      <c r="A363" s="16" t="s">
        <v>403</v>
      </c>
      <c r="B363" s="16" t="s">
        <v>293</v>
      </c>
      <c r="C363" s="26">
        <v>4360</v>
      </c>
      <c r="D363" s="44"/>
    </row>
    <row r="364" spans="1:4" ht="12.75">
      <c r="A364" s="15" t="s">
        <v>294</v>
      </c>
      <c r="B364" s="15" t="s">
        <v>295</v>
      </c>
      <c r="C364" s="25">
        <f>SUM(C363)</f>
        <v>4360</v>
      </c>
      <c r="D364" s="44"/>
    </row>
    <row r="365" spans="1:4" ht="12.75">
      <c r="A365" s="15"/>
      <c r="B365" s="15" t="s">
        <v>296</v>
      </c>
      <c r="C365" s="25"/>
      <c r="D365" s="2"/>
    </row>
    <row r="366" spans="1:4" ht="13.5" thickBot="1">
      <c r="A366" s="13"/>
      <c r="B366" s="13"/>
      <c r="C366" s="29"/>
      <c r="D366" s="2"/>
    </row>
    <row r="367" spans="1:4" ht="12.75">
      <c r="A367" s="51">
        <v>900</v>
      </c>
      <c r="B367" s="186" t="s">
        <v>198</v>
      </c>
      <c r="C367" s="45">
        <f>SUM(C356+C361+C364)</f>
        <v>294763</v>
      </c>
      <c r="D367" s="2"/>
    </row>
    <row r="368" spans="1:4" ht="12.75">
      <c r="A368" s="80"/>
      <c r="B368" s="80"/>
      <c r="C368" s="104"/>
      <c r="D368" s="2"/>
    </row>
    <row r="369" spans="1:4" ht="12.75">
      <c r="A369" s="24"/>
      <c r="B369" s="23"/>
      <c r="C369" s="24"/>
      <c r="D369" s="2"/>
    </row>
    <row r="370" spans="1:4" ht="12.75">
      <c r="A370" s="21"/>
      <c r="B370" s="21"/>
      <c r="C370" s="21"/>
      <c r="D370" s="2"/>
    </row>
    <row r="371" spans="1:4" ht="12.75">
      <c r="A371" s="21"/>
      <c r="B371" s="21"/>
      <c r="C371" s="21"/>
      <c r="D371" s="2"/>
    </row>
    <row r="372" spans="1:4" ht="12.75">
      <c r="A372" s="20"/>
      <c r="B372" s="21"/>
      <c r="C372" s="21"/>
      <c r="D372" s="2"/>
    </row>
    <row r="373" spans="1:4" ht="12.75">
      <c r="A373" s="5"/>
      <c r="B373" s="47"/>
      <c r="C373" s="49"/>
      <c r="D373" s="2"/>
    </row>
    <row r="374" spans="1:4" ht="12.75">
      <c r="A374" s="81"/>
      <c r="B374" s="21"/>
      <c r="C374" s="21"/>
      <c r="D374" s="2"/>
    </row>
    <row r="375" spans="1:4" ht="12.75">
      <c r="A375" s="81"/>
      <c r="B375" s="5"/>
      <c r="C375" s="5"/>
      <c r="D375" s="2"/>
    </row>
    <row r="376" spans="1:4" ht="12.75">
      <c r="A376" s="5"/>
      <c r="B376" s="5"/>
      <c r="C376" s="5"/>
      <c r="D376" s="2"/>
    </row>
    <row r="377" spans="1:4" ht="12.75">
      <c r="A377" s="2"/>
      <c r="B377" s="2"/>
      <c r="C377" s="2"/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0"/>
  <sheetViews>
    <sheetView view="pageBreakPreview" zoomScaleSheetLayoutView="100" workbookViewId="0" topLeftCell="A147">
      <selection activeCell="B166" sqref="B166"/>
    </sheetView>
  </sheetViews>
  <sheetFormatPr defaultColWidth="9.00390625" defaultRowHeight="12.75"/>
  <cols>
    <col min="1" max="1" width="14.625" style="0" customWidth="1"/>
    <col min="2" max="2" width="68.875" style="0" customWidth="1"/>
    <col min="3" max="3" width="13.875" style="0" customWidth="1"/>
    <col min="4" max="4" width="13.75390625" style="0" customWidth="1"/>
    <col min="5" max="5" width="13.625" style="0" customWidth="1"/>
    <col min="6" max="6" width="13.125" style="0" customWidth="1"/>
    <col min="7" max="7" width="14.75390625" style="0" customWidth="1"/>
  </cols>
  <sheetData>
    <row r="1" ht="12.75">
      <c r="E1" t="s">
        <v>539</v>
      </c>
    </row>
    <row r="2" ht="12.75">
      <c r="E2" t="s">
        <v>780</v>
      </c>
    </row>
    <row r="3" ht="12.75">
      <c r="E3" t="s">
        <v>540</v>
      </c>
    </row>
    <row r="5" spans="1:3" ht="12.75">
      <c r="A5" s="116" t="s">
        <v>545</v>
      </c>
      <c r="B5" s="116"/>
      <c r="C5" s="116"/>
    </row>
    <row r="6" ht="13.5" thickBot="1"/>
    <row r="7" spans="1:7" ht="12.75">
      <c r="A7" s="130" t="s">
        <v>242</v>
      </c>
      <c r="B7" s="130"/>
      <c r="C7" s="197" t="s">
        <v>244</v>
      </c>
      <c r="D7" s="197" t="s">
        <v>244</v>
      </c>
      <c r="E7" s="201" t="s">
        <v>244</v>
      </c>
      <c r="F7" s="201" t="s">
        <v>541</v>
      </c>
      <c r="G7" s="201" t="s">
        <v>655</v>
      </c>
    </row>
    <row r="8" spans="1:7" ht="12.75">
      <c r="A8" s="131" t="s">
        <v>241</v>
      </c>
      <c r="B8" s="131" t="s">
        <v>509</v>
      </c>
      <c r="C8" s="241" t="s">
        <v>1007</v>
      </c>
      <c r="D8" s="241" t="s">
        <v>1007</v>
      </c>
      <c r="E8" s="243" t="s">
        <v>1007</v>
      </c>
      <c r="F8" s="243" t="s">
        <v>629</v>
      </c>
      <c r="G8" s="243" t="s">
        <v>542</v>
      </c>
    </row>
    <row r="9" spans="1:7" ht="13.5" thickBot="1">
      <c r="A9" s="133"/>
      <c r="B9" s="133"/>
      <c r="C9" s="203" t="s">
        <v>510</v>
      </c>
      <c r="D9" s="203" t="s">
        <v>511</v>
      </c>
      <c r="E9" s="204" t="s">
        <v>738</v>
      </c>
      <c r="F9" s="204"/>
      <c r="G9" s="204" t="s">
        <v>656</v>
      </c>
    </row>
    <row r="10" spans="1:7" ht="12.75">
      <c r="A10" s="134"/>
      <c r="B10" s="249"/>
      <c r="C10" s="2"/>
      <c r="D10" s="134"/>
      <c r="E10" s="140"/>
      <c r="F10" s="140"/>
      <c r="G10" s="140"/>
    </row>
    <row r="11" spans="1:7" ht="12.75">
      <c r="A11" s="134" t="s">
        <v>1013</v>
      </c>
      <c r="B11" s="140" t="s">
        <v>512</v>
      </c>
      <c r="C11" s="44">
        <v>0</v>
      </c>
      <c r="D11" s="137">
        <v>0</v>
      </c>
      <c r="E11" s="351">
        <v>0</v>
      </c>
      <c r="F11" s="351"/>
      <c r="G11" s="141">
        <v>50262.7</v>
      </c>
    </row>
    <row r="12" spans="1:7" ht="25.5" customHeight="1">
      <c r="A12" s="134"/>
      <c r="B12" s="364" t="s">
        <v>559</v>
      </c>
      <c r="C12" s="2"/>
      <c r="D12" s="134"/>
      <c r="E12" s="140"/>
      <c r="F12" s="140"/>
      <c r="G12" s="140"/>
    </row>
    <row r="13" spans="1:7" ht="12.75">
      <c r="A13" s="134"/>
      <c r="B13" s="140" t="s">
        <v>514</v>
      </c>
      <c r="C13" s="2"/>
      <c r="D13" s="134"/>
      <c r="E13" s="140"/>
      <c r="F13" s="140"/>
      <c r="G13" s="140"/>
    </row>
    <row r="14" spans="1:7" ht="12.75">
      <c r="A14" s="134"/>
      <c r="B14" s="140" t="s">
        <v>515</v>
      </c>
      <c r="C14" s="2"/>
      <c r="D14" s="134"/>
      <c r="E14" s="140"/>
      <c r="F14" s="140"/>
      <c r="G14" s="140"/>
    </row>
    <row r="15" spans="1:7" ht="12.75">
      <c r="A15" s="134"/>
      <c r="B15" s="140" t="s">
        <v>516</v>
      </c>
      <c r="C15" s="2"/>
      <c r="D15" s="134"/>
      <c r="E15" s="140"/>
      <c r="F15" s="140"/>
      <c r="G15" s="140"/>
    </row>
    <row r="16" spans="1:7" ht="12.75">
      <c r="A16" s="134"/>
      <c r="B16" s="140" t="s">
        <v>517</v>
      </c>
      <c r="C16" s="2"/>
      <c r="D16" s="134"/>
      <c r="E16" s="140"/>
      <c r="F16" s="140"/>
      <c r="G16" s="140"/>
    </row>
    <row r="17" spans="1:7" ht="12.75">
      <c r="A17" s="134"/>
      <c r="B17" s="140" t="s">
        <v>518</v>
      </c>
      <c r="C17" s="2"/>
      <c r="D17" s="134"/>
      <c r="E17" s="140"/>
      <c r="F17" s="140"/>
      <c r="G17" s="140"/>
    </row>
    <row r="18" spans="1:7" ht="12.75">
      <c r="A18" s="134"/>
      <c r="B18" s="140" t="s">
        <v>519</v>
      </c>
      <c r="C18" s="2"/>
      <c r="D18" s="134"/>
      <c r="E18" s="140"/>
      <c r="F18" s="140"/>
      <c r="G18" s="140"/>
    </row>
    <row r="19" spans="1:7" ht="12.75">
      <c r="A19" s="134"/>
      <c r="B19" s="140" t="s">
        <v>513</v>
      </c>
      <c r="C19" s="2"/>
      <c r="D19" s="134"/>
      <c r="E19" s="140"/>
      <c r="F19" s="140"/>
      <c r="G19" s="140"/>
    </row>
    <row r="20" spans="1:7" ht="12.75">
      <c r="A20" s="134"/>
      <c r="B20" s="140" t="s">
        <v>648</v>
      </c>
      <c r="C20" s="2"/>
      <c r="D20" s="134"/>
      <c r="E20" s="140"/>
      <c r="F20" s="140"/>
      <c r="G20" s="140"/>
    </row>
    <row r="21" spans="1:7" ht="12.75">
      <c r="A21" s="134" t="s">
        <v>649</v>
      </c>
      <c r="B21" s="140" t="s">
        <v>650</v>
      </c>
      <c r="C21" s="44">
        <v>20000</v>
      </c>
      <c r="D21" s="134">
        <v>0</v>
      </c>
      <c r="E21" s="140">
        <v>0</v>
      </c>
      <c r="F21" s="140"/>
      <c r="G21" s="141">
        <v>320000</v>
      </c>
    </row>
    <row r="22" spans="1:7" ht="12.75">
      <c r="A22" s="134"/>
      <c r="B22" s="140" t="s">
        <v>651</v>
      </c>
      <c r="C22" s="2"/>
      <c r="D22" s="134"/>
      <c r="E22" s="140"/>
      <c r="F22" s="140"/>
      <c r="G22" s="140"/>
    </row>
    <row r="23" spans="1:7" ht="12.75">
      <c r="A23" s="134"/>
      <c r="B23" s="140" t="s">
        <v>652</v>
      </c>
      <c r="C23" s="2"/>
      <c r="D23" s="134"/>
      <c r="E23" s="140"/>
      <c r="F23" s="140"/>
      <c r="G23" s="140"/>
    </row>
    <row r="24" spans="1:7" ht="12.75">
      <c r="A24" s="134"/>
      <c r="B24" s="140" t="s">
        <v>653</v>
      </c>
      <c r="C24" s="2"/>
      <c r="D24" s="134"/>
      <c r="E24" s="140"/>
      <c r="F24" s="140"/>
      <c r="G24" s="140"/>
    </row>
    <row r="25" spans="1:7" ht="13.5" thickBot="1">
      <c r="A25" s="136"/>
      <c r="B25" s="142" t="s">
        <v>654</v>
      </c>
      <c r="C25" s="6"/>
      <c r="D25" s="136"/>
      <c r="E25" s="142"/>
      <c r="F25" s="142"/>
      <c r="G25" s="142"/>
    </row>
    <row r="26" spans="1:7" ht="12.75">
      <c r="A26" s="134"/>
      <c r="B26" s="131" t="s">
        <v>737</v>
      </c>
      <c r="C26" s="144">
        <f>SUM(C11:C25)</f>
        <v>20000</v>
      </c>
      <c r="D26" s="144">
        <f>SUM(D11:D25)</f>
        <v>0</v>
      </c>
      <c r="E26" s="145">
        <f>SUM(E11:E25)</f>
        <v>0</v>
      </c>
      <c r="F26" s="376" t="s">
        <v>543</v>
      </c>
      <c r="G26" s="145">
        <f>SUM(G11:G25)</f>
        <v>370262.7</v>
      </c>
    </row>
    <row r="27" spans="1:7" ht="12.75">
      <c r="A27" s="134"/>
      <c r="B27" s="134"/>
      <c r="C27" s="134"/>
      <c r="D27" s="134"/>
      <c r="E27" s="140"/>
      <c r="F27" s="140"/>
      <c r="G27" s="140"/>
    </row>
    <row r="28" spans="1:7" ht="12.75">
      <c r="A28" s="134" t="s">
        <v>1013</v>
      </c>
      <c r="B28" s="134" t="s">
        <v>512</v>
      </c>
      <c r="C28" s="137">
        <v>397000</v>
      </c>
      <c r="D28" s="141">
        <v>0</v>
      </c>
      <c r="E28" s="135">
        <v>0</v>
      </c>
      <c r="F28" s="135"/>
      <c r="G28" s="141">
        <v>417000</v>
      </c>
    </row>
    <row r="29" spans="1:7" ht="12.75">
      <c r="A29" s="134"/>
      <c r="B29" s="134" t="s">
        <v>657</v>
      </c>
      <c r="C29" s="137"/>
      <c r="D29" s="140"/>
      <c r="E29" s="124"/>
      <c r="F29" s="124"/>
      <c r="G29" s="140"/>
    </row>
    <row r="30" spans="1:7" ht="12.75">
      <c r="A30" s="134"/>
      <c r="B30" s="134" t="s">
        <v>658</v>
      </c>
      <c r="C30" s="137"/>
      <c r="D30" s="140"/>
      <c r="E30" s="124"/>
      <c r="F30" s="124"/>
      <c r="G30" s="140"/>
    </row>
    <row r="31" spans="1:7" ht="12.75">
      <c r="A31" s="134"/>
      <c r="B31" s="134" t="s">
        <v>520</v>
      </c>
      <c r="C31" s="137"/>
      <c r="D31" s="140"/>
      <c r="E31" s="124"/>
      <c r="F31" s="124"/>
      <c r="G31" s="140"/>
    </row>
    <row r="32" spans="1:7" ht="12.75">
      <c r="A32" s="134"/>
      <c r="B32" s="134" t="s">
        <v>521</v>
      </c>
      <c r="C32" s="137"/>
      <c r="D32" s="140"/>
      <c r="E32" s="124"/>
      <c r="F32" s="124"/>
      <c r="G32" s="140"/>
    </row>
    <row r="33" spans="1:7" ht="12.75">
      <c r="A33" s="134"/>
      <c r="B33" s="134" t="s">
        <v>513</v>
      </c>
      <c r="C33" s="137"/>
      <c r="D33" s="140"/>
      <c r="E33" s="124"/>
      <c r="F33" s="124"/>
      <c r="G33" s="140"/>
    </row>
    <row r="34" spans="1:7" ht="12.75">
      <c r="A34" s="134"/>
      <c r="B34" s="134" t="s">
        <v>739</v>
      </c>
      <c r="C34" s="137"/>
      <c r="D34" s="140"/>
      <c r="E34" s="124"/>
      <c r="F34" s="124"/>
      <c r="G34" s="140"/>
    </row>
    <row r="35" spans="1:7" ht="12.75">
      <c r="A35" s="134" t="s">
        <v>649</v>
      </c>
      <c r="B35" s="134" t="s">
        <v>650</v>
      </c>
      <c r="C35" s="137">
        <v>203000</v>
      </c>
      <c r="D35" s="140">
        <v>0</v>
      </c>
      <c r="E35" s="124">
        <v>0</v>
      </c>
      <c r="F35" s="124"/>
      <c r="G35" s="141">
        <v>225000</v>
      </c>
    </row>
    <row r="36" spans="1:7" ht="13.5" thickBot="1">
      <c r="A36" s="136"/>
      <c r="B36" s="136" t="s">
        <v>659</v>
      </c>
      <c r="C36" s="146"/>
      <c r="D36" s="142"/>
      <c r="E36" s="126"/>
      <c r="F36" s="126"/>
      <c r="G36" s="142"/>
    </row>
    <row r="37" spans="1:7" ht="12.75">
      <c r="A37" s="131"/>
      <c r="B37" s="131" t="s">
        <v>660</v>
      </c>
      <c r="C37" s="144">
        <f>SUM(C28:C36)</f>
        <v>600000</v>
      </c>
      <c r="D37" s="144">
        <f>SUM(D28:D36)</f>
        <v>0</v>
      </c>
      <c r="E37" s="324">
        <f>SUM(E28:E36)</f>
        <v>0</v>
      </c>
      <c r="F37" s="376" t="s">
        <v>543</v>
      </c>
      <c r="G37" s="145">
        <f>SUM(G28:G36)</f>
        <v>642000</v>
      </c>
    </row>
    <row r="38" spans="1:7" ht="12.75">
      <c r="A38" s="131"/>
      <c r="B38" s="131"/>
      <c r="C38" s="144"/>
      <c r="D38" s="144"/>
      <c r="E38" s="145"/>
      <c r="F38" s="145"/>
      <c r="G38" s="145"/>
    </row>
    <row r="39" spans="1:7" ht="13.5" thickBot="1">
      <c r="A39" s="133"/>
      <c r="B39" s="133"/>
      <c r="C39" s="322"/>
      <c r="D39" s="322"/>
      <c r="E39" s="321"/>
      <c r="F39" s="321"/>
      <c r="G39" s="321"/>
    </row>
    <row r="40" spans="1:7" ht="12.75">
      <c r="A40" s="79"/>
      <c r="B40" s="79"/>
      <c r="C40" s="319"/>
      <c r="D40" s="319"/>
      <c r="E40" s="319"/>
      <c r="F40" s="319"/>
      <c r="G40" s="319"/>
    </row>
    <row r="41" spans="1:7" ht="12.75">
      <c r="A41" s="79"/>
      <c r="B41" s="79"/>
      <c r="C41" s="319"/>
      <c r="D41" s="319"/>
      <c r="E41" s="319"/>
      <c r="F41" s="319"/>
      <c r="G41" s="319"/>
    </row>
    <row r="42" ht="13.5" thickBot="1"/>
    <row r="43" spans="1:7" ht="12.75">
      <c r="A43" s="130" t="s">
        <v>242</v>
      </c>
      <c r="B43" s="130"/>
      <c r="C43" s="197" t="s">
        <v>244</v>
      </c>
      <c r="D43" s="197" t="s">
        <v>244</v>
      </c>
      <c r="E43" s="201" t="s">
        <v>244</v>
      </c>
      <c r="F43" s="201" t="s">
        <v>541</v>
      </c>
      <c r="G43" s="201" t="s">
        <v>655</v>
      </c>
    </row>
    <row r="44" spans="1:7" ht="12.75">
      <c r="A44" s="131" t="s">
        <v>241</v>
      </c>
      <c r="B44" s="131" t="s">
        <v>509</v>
      </c>
      <c r="C44" s="241" t="s">
        <v>1007</v>
      </c>
      <c r="D44" s="241" t="s">
        <v>1007</v>
      </c>
      <c r="E44" s="243" t="s">
        <v>1007</v>
      </c>
      <c r="F44" s="243" t="s">
        <v>629</v>
      </c>
      <c r="G44" s="243" t="s">
        <v>542</v>
      </c>
    </row>
    <row r="45" spans="1:7" ht="13.5" thickBot="1">
      <c r="A45" s="133"/>
      <c r="B45" s="133"/>
      <c r="C45" s="203" t="s">
        <v>510</v>
      </c>
      <c r="D45" s="203" t="s">
        <v>511</v>
      </c>
      <c r="E45" s="204" t="s">
        <v>738</v>
      </c>
      <c r="F45" s="204"/>
      <c r="G45" s="204" t="s">
        <v>656</v>
      </c>
    </row>
    <row r="46" spans="1:7" ht="12.75">
      <c r="A46" s="131"/>
      <c r="B46" s="131"/>
      <c r="C46" s="144"/>
      <c r="D46" s="144"/>
      <c r="E46" s="145"/>
      <c r="F46" s="145"/>
      <c r="G46" s="145"/>
    </row>
    <row r="47" spans="1:7" ht="12.75">
      <c r="A47" s="365" t="s">
        <v>1013</v>
      </c>
      <c r="B47" s="365" t="s">
        <v>1014</v>
      </c>
      <c r="C47" s="366">
        <v>0</v>
      </c>
      <c r="D47" s="366">
        <v>400000</v>
      </c>
      <c r="E47" s="370">
        <v>400000</v>
      </c>
      <c r="F47" s="370"/>
      <c r="G47" s="370">
        <v>800000</v>
      </c>
    </row>
    <row r="48" spans="1:7" ht="12.75">
      <c r="A48" s="365"/>
      <c r="B48" s="365" t="s">
        <v>661</v>
      </c>
      <c r="C48" s="366"/>
      <c r="D48" s="366"/>
      <c r="E48" s="370"/>
      <c r="F48" s="370"/>
      <c r="G48" s="370"/>
    </row>
    <row r="49" spans="1:7" ht="12.75">
      <c r="A49" s="365"/>
      <c r="B49" s="365" t="s">
        <v>662</v>
      </c>
      <c r="C49" s="366"/>
      <c r="D49" s="366"/>
      <c r="E49" s="370"/>
      <c r="F49" s="370"/>
      <c r="G49" s="370"/>
    </row>
    <row r="50" spans="1:7" ht="12.75">
      <c r="A50" s="365"/>
      <c r="B50" s="365" t="s">
        <v>663</v>
      </c>
      <c r="C50" s="366"/>
      <c r="D50" s="366"/>
      <c r="E50" s="370"/>
      <c r="F50" s="370"/>
      <c r="G50" s="370"/>
    </row>
    <row r="51" spans="1:7" ht="12.75">
      <c r="A51" s="365"/>
      <c r="B51" s="365" t="s">
        <v>513</v>
      </c>
      <c r="C51" s="366"/>
      <c r="D51" s="366"/>
      <c r="E51" s="370"/>
      <c r="F51" s="370"/>
      <c r="G51" s="370"/>
    </row>
    <row r="52" spans="1:7" ht="13.5" thickBot="1">
      <c r="A52" s="367"/>
      <c r="B52" s="367" t="s">
        <v>742</v>
      </c>
      <c r="C52" s="368"/>
      <c r="D52" s="368"/>
      <c r="E52" s="371"/>
      <c r="F52" s="371"/>
      <c r="G52" s="371"/>
    </row>
    <row r="53" spans="1:7" ht="12.75">
      <c r="A53" s="365"/>
      <c r="B53" s="131" t="s">
        <v>664</v>
      </c>
      <c r="C53" s="144">
        <f>SUM(C47:C52)</f>
        <v>0</v>
      </c>
      <c r="D53" s="144">
        <f>SUM(D47:D52)</f>
        <v>400000</v>
      </c>
      <c r="E53" s="145">
        <f>SUM(E47:E52)</f>
        <v>400000</v>
      </c>
      <c r="F53" s="376" t="s">
        <v>544</v>
      </c>
      <c r="G53" s="145">
        <f>SUM(G47:G52)</f>
        <v>800000</v>
      </c>
    </row>
    <row r="54" spans="1:7" ht="12.75">
      <c r="A54" s="365"/>
      <c r="B54" s="365"/>
      <c r="C54" s="365"/>
      <c r="D54" s="365"/>
      <c r="E54" s="329"/>
      <c r="F54" s="329"/>
      <c r="G54" s="329"/>
    </row>
    <row r="55" spans="1:7" ht="12.75">
      <c r="A55" s="134" t="s">
        <v>1013</v>
      </c>
      <c r="B55" s="134" t="s">
        <v>512</v>
      </c>
      <c r="C55" s="137">
        <v>15000</v>
      </c>
      <c r="D55" s="137">
        <v>800000</v>
      </c>
      <c r="E55" s="141">
        <v>0</v>
      </c>
      <c r="F55" s="141"/>
      <c r="G55" s="141">
        <v>826000</v>
      </c>
    </row>
    <row r="56" spans="1:7" ht="12.75">
      <c r="A56" s="134"/>
      <c r="B56" s="134" t="s">
        <v>522</v>
      </c>
      <c r="C56" s="134"/>
      <c r="D56" s="134"/>
      <c r="E56" s="140"/>
      <c r="F56" s="140"/>
      <c r="G56" s="140"/>
    </row>
    <row r="57" spans="1:7" ht="12.75">
      <c r="A57" s="134"/>
      <c r="B57" s="134" t="s">
        <v>523</v>
      </c>
      <c r="C57" s="134"/>
      <c r="D57" s="134"/>
      <c r="E57" s="140"/>
      <c r="F57" s="140"/>
      <c r="G57" s="140"/>
    </row>
    <row r="58" spans="1:7" ht="12.75">
      <c r="A58" s="134"/>
      <c r="B58" s="134" t="s">
        <v>520</v>
      </c>
      <c r="C58" s="134"/>
      <c r="D58" s="134"/>
      <c r="E58" s="140"/>
      <c r="F58" s="140"/>
      <c r="G58" s="140"/>
    </row>
    <row r="59" spans="1:7" ht="12.75">
      <c r="A59" s="134"/>
      <c r="B59" s="134" t="s">
        <v>524</v>
      </c>
      <c r="C59" s="134"/>
      <c r="D59" s="134"/>
      <c r="E59" s="140"/>
      <c r="F59" s="140"/>
      <c r="G59" s="140"/>
    </row>
    <row r="60" spans="1:7" ht="12.75">
      <c r="A60" s="134"/>
      <c r="B60" s="134" t="s">
        <v>513</v>
      </c>
      <c r="C60" s="134"/>
      <c r="D60" s="134"/>
      <c r="E60" s="140"/>
      <c r="F60" s="140"/>
      <c r="G60" s="140"/>
    </row>
    <row r="61" spans="1:7" ht="13.5" thickBot="1">
      <c r="A61" s="136"/>
      <c r="B61" s="136" t="s">
        <v>739</v>
      </c>
      <c r="C61" s="136"/>
      <c r="D61" s="136"/>
      <c r="E61" s="142"/>
      <c r="F61" s="142"/>
      <c r="G61" s="142"/>
    </row>
    <row r="62" spans="1:7" ht="12.75">
      <c r="A62" s="247"/>
      <c r="B62" s="138" t="s">
        <v>522</v>
      </c>
      <c r="C62" s="373">
        <f>SUM(C55:C61)</f>
        <v>15000</v>
      </c>
      <c r="D62" s="323">
        <f>SUM(D55:D61)</f>
        <v>800000</v>
      </c>
      <c r="E62" s="324">
        <f>SUM(E55:E61)</f>
        <v>0</v>
      </c>
      <c r="F62" s="377" t="s">
        <v>546</v>
      </c>
      <c r="G62" s="324">
        <f>SUM(G55:G61)</f>
        <v>826000</v>
      </c>
    </row>
    <row r="63" spans="1:7" ht="12.75">
      <c r="A63" s="134"/>
      <c r="B63" s="140"/>
      <c r="C63" s="2"/>
      <c r="D63" s="134"/>
      <c r="E63" s="140"/>
      <c r="F63" s="140"/>
      <c r="G63" s="140"/>
    </row>
    <row r="64" spans="1:7" ht="12.75">
      <c r="A64" s="134" t="s">
        <v>1013</v>
      </c>
      <c r="B64" s="140" t="s">
        <v>512</v>
      </c>
      <c r="C64" s="44">
        <v>400000</v>
      </c>
      <c r="D64" s="137">
        <v>0</v>
      </c>
      <c r="E64" s="141">
        <v>0</v>
      </c>
      <c r="F64" s="141"/>
      <c r="G64" s="141">
        <v>412000</v>
      </c>
    </row>
    <row r="65" spans="1:7" ht="12.75">
      <c r="A65" s="134"/>
      <c r="B65" s="140" t="s">
        <v>665</v>
      </c>
      <c r="C65" s="2"/>
      <c r="D65" s="134"/>
      <c r="E65" s="140"/>
      <c r="F65" s="140"/>
      <c r="G65" s="140"/>
    </row>
    <row r="66" spans="1:7" ht="12.75">
      <c r="A66" s="134"/>
      <c r="B66" s="140" t="s">
        <v>666</v>
      </c>
      <c r="C66" s="2"/>
      <c r="D66" s="134"/>
      <c r="E66" s="140"/>
      <c r="F66" s="140"/>
      <c r="G66" s="140"/>
    </row>
    <row r="67" spans="1:7" ht="12.75">
      <c r="A67" s="134"/>
      <c r="B67" s="140" t="s">
        <v>520</v>
      </c>
      <c r="C67" s="2"/>
      <c r="D67" s="134"/>
      <c r="E67" s="140"/>
      <c r="F67" s="140"/>
      <c r="G67" s="140"/>
    </row>
    <row r="68" spans="1:7" ht="12.75">
      <c r="A68" s="134"/>
      <c r="B68" s="140" t="s">
        <v>667</v>
      </c>
      <c r="C68" s="2"/>
      <c r="D68" s="134"/>
      <c r="E68" s="140"/>
      <c r="F68" s="140"/>
      <c r="G68" s="140"/>
    </row>
    <row r="69" spans="1:7" ht="12.75">
      <c r="A69" s="134"/>
      <c r="B69" s="140" t="s">
        <v>513</v>
      </c>
      <c r="C69" s="2"/>
      <c r="D69" s="134"/>
      <c r="E69" s="140"/>
      <c r="F69" s="140"/>
      <c r="G69" s="140"/>
    </row>
    <row r="70" spans="1:7" ht="12.75">
      <c r="A70" s="134"/>
      <c r="B70" s="140" t="s">
        <v>739</v>
      </c>
      <c r="C70" s="2"/>
      <c r="D70" s="134"/>
      <c r="E70" s="140"/>
      <c r="F70" s="140"/>
      <c r="G70" s="140"/>
    </row>
    <row r="71" spans="1:7" ht="12.75">
      <c r="A71" s="134" t="s">
        <v>649</v>
      </c>
      <c r="B71" s="140" t="s">
        <v>650</v>
      </c>
      <c r="C71" s="44">
        <v>200000</v>
      </c>
      <c r="D71" s="137">
        <v>0</v>
      </c>
      <c r="E71" s="140">
        <v>0</v>
      </c>
      <c r="F71" s="140"/>
      <c r="G71" s="141">
        <v>200000</v>
      </c>
    </row>
    <row r="72" spans="1:7" ht="13.5" thickBot="1">
      <c r="A72" s="136"/>
      <c r="B72" s="142" t="s">
        <v>665</v>
      </c>
      <c r="C72" s="6"/>
      <c r="D72" s="136"/>
      <c r="E72" s="142"/>
      <c r="F72" s="142"/>
      <c r="G72" s="142"/>
    </row>
    <row r="73" spans="1:7" ht="12.75">
      <c r="A73" s="134"/>
      <c r="B73" s="131" t="s">
        <v>668</v>
      </c>
      <c r="C73" s="144">
        <f>SUM(C64:C72)</f>
        <v>600000</v>
      </c>
      <c r="D73" s="144">
        <f>SUM(D64:D72)</f>
        <v>0</v>
      </c>
      <c r="E73" s="145">
        <f>SUM(E64:E72)</f>
        <v>0</v>
      </c>
      <c r="F73" s="376" t="s">
        <v>547</v>
      </c>
      <c r="G73" s="145">
        <f>SUM(G64:G72)</f>
        <v>612000</v>
      </c>
    </row>
    <row r="74" spans="1:7" ht="12.75">
      <c r="A74" s="134"/>
      <c r="B74" s="131"/>
      <c r="C74" s="144"/>
      <c r="D74" s="144"/>
      <c r="E74" s="145"/>
      <c r="F74" s="145"/>
      <c r="G74" s="145"/>
    </row>
    <row r="75" spans="1:7" ht="12.75">
      <c r="A75" s="134" t="s">
        <v>649</v>
      </c>
      <c r="B75" s="365" t="s">
        <v>650</v>
      </c>
      <c r="C75" s="366">
        <v>250000</v>
      </c>
      <c r="D75" s="366">
        <v>0</v>
      </c>
      <c r="E75" s="370">
        <v>0</v>
      </c>
      <c r="F75" s="370"/>
      <c r="G75" s="370">
        <v>250500</v>
      </c>
    </row>
    <row r="76" spans="1:7" ht="12.75">
      <c r="A76" s="134"/>
      <c r="B76" s="365" t="s">
        <v>669</v>
      </c>
      <c r="C76" s="366"/>
      <c r="D76" s="366"/>
      <c r="E76" s="370"/>
      <c r="F76" s="370"/>
      <c r="G76" s="370"/>
    </row>
    <row r="77" spans="1:7" ht="12.75">
      <c r="A77" s="134"/>
      <c r="B77" s="365" t="s">
        <v>513</v>
      </c>
      <c r="C77" s="366"/>
      <c r="D77" s="366"/>
      <c r="E77" s="370"/>
      <c r="F77" s="370"/>
      <c r="G77" s="370"/>
    </row>
    <row r="78" spans="1:7" ht="13.5" thickBot="1">
      <c r="A78" s="136"/>
      <c r="B78" s="367" t="s">
        <v>670</v>
      </c>
      <c r="C78" s="368"/>
      <c r="D78" s="368"/>
      <c r="E78" s="371"/>
      <c r="F78" s="371"/>
      <c r="G78" s="371"/>
    </row>
    <row r="79" spans="1:7" ht="12.75">
      <c r="A79" s="131"/>
      <c r="B79" s="131" t="s">
        <v>671</v>
      </c>
      <c r="C79" s="144">
        <f>SUM(C75:C78)</f>
        <v>250000</v>
      </c>
      <c r="D79" s="144">
        <f>SUM(D75:D78)</f>
        <v>0</v>
      </c>
      <c r="E79" s="145">
        <f>SUM(E75:E78)</f>
        <v>0</v>
      </c>
      <c r="F79" s="376" t="s">
        <v>547</v>
      </c>
      <c r="G79" s="145">
        <f>SUM(G75:G78)</f>
        <v>250500</v>
      </c>
    </row>
    <row r="80" spans="1:7" ht="12.75">
      <c r="A80" s="131"/>
      <c r="B80" s="131"/>
      <c r="C80" s="144"/>
      <c r="D80" s="144"/>
      <c r="E80" s="145"/>
      <c r="F80" s="145"/>
      <c r="G80" s="145"/>
    </row>
    <row r="81" spans="1:7" ht="13.5" thickBot="1">
      <c r="A81" s="133"/>
      <c r="B81" s="133"/>
      <c r="C81" s="322"/>
      <c r="D81" s="322"/>
      <c r="E81" s="321"/>
      <c r="F81" s="321"/>
      <c r="G81" s="321"/>
    </row>
    <row r="82" spans="1:7" ht="12.75">
      <c r="A82" s="79"/>
      <c r="B82" s="79"/>
      <c r="C82" s="319"/>
      <c r="D82" s="319"/>
      <c r="E82" s="319"/>
      <c r="F82" s="319"/>
      <c r="G82" s="319"/>
    </row>
    <row r="83" spans="1:7" ht="12.75">
      <c r="A83" s="79"/>
      <c r="B83" s="79"/>
      <c r="C83" s="319"/>
      <c r="D83" s="319"/>
      <c r="E83" s="319"/>
      <c r="F83" s="319"/>
      <c r="G83" s="319"/>
    </row>
    <row r="84" ht="13.5" thickBot="1"/>
    <row r="85" spans="1:7" ht="12.75">
      <c r="A85" s="130" t="s">
        <v>242</v>
      </c>
      <c r="B85" s="130"/>
      <c r="C85" s="197" t="s">
        <v>244</v>
      </c>
      <c r="D85" s="197" t="s">
        <v>244</v>
      </c>
      <c r="E85" s="201" t="s">
        <v>244</v>
      </c>
      <c r="F85" s="201" t="s">
        <v>541</v>
      </c>
      <c r="G85" s="201" t="s">
        <v>655</v>
      </c>
    </row>
    <row r="86" spans="1:7" ht="12.75">
      <c r="A86" s="131" t="s">
        <v>241</v>
      </c>
      <c r="B86" s="131" t="s">
        <v>509</v>
      </c>
      <c r="C86" s="241" t="s">
        <v>1007</v>
      </c>
      <c r="D86" s="241" t="s">
        <v>1007</v>
      </c>
      <c r="E86" s="243" t="s">
        <v>1007</v>
      </c>
      <c r="F86" s="243" t="s">
        <v>629</v>
      </c>
      <c r="G86" s="243" t="s">
        <v>542</v>
      </c>
    </row>
    <row r="87" spans="1:7" ht="13.5" thickBot="1">
      <c r="A87" s="133"/>
      <c r="B87" s="133"/>
      <c r="C87" s="203" t="s">
        <v>510</v>
      </c>
      <c r="D87" s="203" t="s">
        <v>511</v>
      </c>
      <c r="E87" s="204" t="s">
        <v>738</v>
      </c>
      <c r="F87" s="204"/>
      <c r="G87" s="204" t="s">
        <v>656</v>
      </c>
    </row>
    <row r="88" spans="1:7" ht="12.75">
      <c r="A88" s="131"/>
      <c r="B88" s="131"/>
      <c r="C88" s="144"/>
      <c r="D88" s="144"/>
      <c r="E88" s="145"/>
      <c r="F88" s="145"/>
      <c r="G88" s="145"/>
    </row>
    <row r="89" spans="1:7" ht="12.75">
      <c r="A89" s="134" t="s">
        <v>649</v>
      </c>
      <c r="B89" s="365" t="s">
        <v>650</v>
      </c>
      <c r="C89" s="366">
        <v>50000</v>
      </c>
      <c r="D89" s="366">
        <v>0</v>
      </c>
      <c r="E89" s="370">
        <v>0</v>
      </c>
      <c r="F89" s="370"/>
      <c r="G89" s="370">
        <v>80000</v>
      </c>
    </row>
    <row r="90" spans="1:7" ht="12.75">
      <c r="A90" s="134"/>
      <c r="B90" s="365" t="s">
        <v>672</v>
      </c>
      <c r="C90" s="366"/>
      <c r="D90" s="366"/>
      <c r="E90" s="370"/>
      <c r="F90" s="370"/>
      <c r="G90" s="370"/>
    </row>
    <row r="91" spans="1:7" ht="12.75">
      <c r="A91" s="134"/>
      <c r="B91" s="365" t="s">
        <v>513</v>
      </c>
      <c r="C91" s="366"/>
      <c r="D91" s="366"/>
      <c r="E91" s="370"/>
      <c r="F91" s="370"/>
      <c r="G91" s="370"/>
    </row>
    <row r="92" spans="1:7" ht="13.5" thickBot="1">
      <c r="A92" s="136"/>
      <c r="B92" s="367" t="s">
        <v>670</v>
      </c>
      <c r="C92" s="368"/>
      <c r="D92" s="368"/>
      <c r="E92" s="371"/>
      <c r="F92" s="371"/>
      <c r="G92" s="371"/>
    </row>
    <row r="93" spans="1:7" ht="12.75">
      <c r="A93" s="130"/>
      <c r="B93" s="130" t="s">
        <v>673</v>
      </c>
      <c r="C93" s="323">
        <f>SUM(C89:C92)</f>
        <v>50000</v>
      </c>
      <c r="D93" s="323">
        <f>SUM(D89:D92)</f>
        <v>0</v>
      </c>
      <c r="E93" s="324">
        <f>SUM(E89:E92)</f>
        <v>0</v>
      </c>
      <c r="F93" s="377" t="s">
        <v>547</v>
      </c>
      <c r="G93" s="324">
        <f>SUM(G89:G92)</f>
        <v>80000</v>
      </c>
    </row>
    <row r="94" spans="1:7" ht="13.5" thickBot="1">
      <c r="A94" s="134"/>
      <c r="B94" s="134"/>
      <c r="C94" s="134"/>
      <c r="D94" s="134"/>
      <c r="E94" s="140"/>
      <c r="F94" s="140"/>
      <c r="G94" s="142"/>
    </row>
    <row r="95" spans="1:7" ht="12.75">
      <c r="A95" s="130" t="s">
        <v>1015</v>
      </c>
      <c r="B95" s="130" t="s">
        <v>1016</v>
      </c>
      <c r="C95" s="323">
        <f>SUM(C11+C28+C47+C55+C64)</f>
        <v>812000</v>
      </c>
      <c r="D95" s="323">
        <f>SUM(D11+D28+D47+D55+D64)</f>
        <v>1200000</v>
      </c>
      <c r="E95" s="324">
        <f>SUM(E11+E28+E47+E55+E64)</f>
        <v>400000</v>
      </c>
      <c r="F95" s="377" t="s">
        <v>548</v>
      </c>
      <c r="G95" s="324">
        <f>SUM(G11+G28+G47+G55+G64)</f>
        <v>2505262.7</v>
      </c>
    </row>
    <row r="96" spans="1:7" ht="12.75">
      <c r="A96" s="131" t="s">
        <v>613</v>
      </c>
      <c r="B96" s="131" t="s">
        <v>614</v>
      </c>
      <c r="C96" s="144">
        <f>SUM(C21+C35+C71+C75+C89)</f>
        <v>723000</v>
      </c>
      <c r="D96" s="144">
        <f>SUM(D21+D35+D71+D75+D89)</f>
        <v>0</v>
      </c>
      <c r="E96" s="145">
        <f>SUM(E21+E35+E71+E75+E89)</f>
        <v>0</v>
      </c>
      <c r="F96" s="376" t="s">
        <v>548</v>
      </c>
      <c r="G96" s="145">
        <f>SUM(G21+G35+G71+G75+G89)</f>
        <v>1075500</v>
      </c>
    </row>
    <row r="97" spans="1:7" ht="12.75">
      <c r="A97" s="153"/>
      <c r="B97" s="131"/>
      <c r="C97" s="144"/>
      <c r="D97" s="144"/>
      <c r="E97" s="145"/>
      <c r="F97" s="145"/>
      <c r="G97" s="145"/>
    </row>
    <row r="98" spans="1:7" ht="12.75">
      <c r="A98" s="134" t="s">
        <v>913</v>
      </c>
      <c r="B98" s="134" t="s">
        <v>1014</v>
      </c>
      <c r="C98" s="137">
        <v>0</v>
      </c>
      <c r="D98" s="137">
        <v>0</v>
      </c>
      <c r="E98" s="141">
        <v>0</v>
      </c>
      <c r="F98" s="141"/>
      <c r="G98" s="141">
        <v>11476</v>
      </c>
    </row>
    <row r="99" spans="1:7" ht="12.75">
      <c r="A99" s="134"/>
      <c r="B99" s="134" t="s">
        <v>740</v>
      </c>
      <c r="C99" s="137"/>
      <c r="D99" s="137"/>
      <c r="E99" s="141"/>
      <c r="F99" s="141"/>
      <c r="G99" s="141"/>
    </row>
    <row r="100" spans="1:7" ht="12.75">
      <c r="A100" s="134"/>
      <c r="B100" s="134" t="s">
        <v>741</v>
      </c>
      <c r="C100" s="137"/>
      <c r="D100" s="137"/>
      <c r="E100" s="141"/>
      <c r="F100" s="141"/>
      <c r="G100" s="141"/>
    </row>
    <row r="101" spans="1:7" ht="12.75">
      <c r="A101" s="134"/>
      <c r="B101" s="134" t="s">
        <v>670</v>
      </c>
      <c r="C101" s="137"/>
      <c r="D101" s="137"/>
      <c r="E101" s="141"/>
      <c r="F101" s="141"/>
      <c r="G101" s="141"/>
    </row>
    <row r="102" spans="1:7" ht="12.75">
      <c r="A102" s="134" t="s">
        <v>674</v>
      </c>
      <c r="B102" s="134" t="s">
        <v>740</v>
      </c>
      <c r="C102" s="137">
        <v>450000</v>
      </c>
      <c r="D102" s="137">
        <v>0</v>
      </c>
      <c r="E102" s="141">
        <v>0</v>
      </c>
      <c r="F102" s="141"/>
      <c r="G102" s="141">
        <v>450000</v>
      </c>
    </row>
    <row r="103" spans="1:7" ht="13.5" thickBot="1">
      <c r="A103" s="134" t="s">
        <v>675</v>
      </c>
      <c r="B103" s="134" t="s">
        <v>740</v>
      </c>
      <c r="C103" s="137">
        <v>244362</v>
      </c>
      <c r="D103" s="137">
        <v>0</v>
      </c>
      <c r="E103" s="141">
        <v>0</v>
      </c>
      <c r="F103" s="141"/>
      <c r="G103" s="141">
        <v>244362</v>
      </c>
    </row>
    <row r="104" spans="1:7" ht="12.75">
      <c r="A104" s="247"/>
      <c r="B104" s="130" t="s">
        <v>743</v>
      </c>
      <c r="C104" s="323">
        <f>SUM(C98:C103)</f>
        <v>694362</v>
      </c>
      <c r="D104" s="323">
        <f>SUM(D98:D103)</f>
        <v>0</v>
      </c>
      <c r="E104" s="324">
        <f>SUM(E98:E103)</f>
        <v>0</v>
      </c>
      <c r="F104" s="377" t="s">
        <v>547</v>
      </c>
      <c r="G104" s="324">
        <f>SUM(G98:G103)</f>
        <v>705838</v>
      </c>
    </row>
    <row r="105" spans="1:7" ht="13.5" thickBot="1">
      <c r="A105" s="320"/>
      <c r="B105" s="133"/>
      <c r="C105" s="322"/>
      <c r="D105" s="322"/>
      <c r="E105" s="321"/>
      <c r="F105" s="321"/>
      <c r="G105" s="321"/>
    </row>
    <row r="106" spans="1:7" ht="12.75">
      <c r="A106" s="153" t="s">
        <v>915</v>
      </c>
      <c r="B106" s="131" t="s">
        <v>247</v>
      </c>
      <c r="C106" s="144">
        <f>SUM(C104)</f>
        <v>694362</v>
      </c>
      <c r="D106" s="144">
        <f>SUM(D104)</f>
        <v>0</v>
      </c>
      <c r="E106" s="324">
        <f>SUM(E104)</f>
        <v>0</v>
      </c>
      <c r="F106" s="377" t="s">
        <v>548</v>
      </c>
      <c r="G106" s="324">
        <f>SUM(G104)</f>
        <v>705838</v>
      </c>
    </row>
    <row r="107" spans="1:7" ht="12.75">
      <c r="A107" s="148"/>
      <c r="B107" s="134"/>
      <c r="C107" s="137"/>
      <c r="D107" s="134"/>
      <c r="E107" s="141"/>
      <c r="F107" s="141"/>
      <c r="G107" s="141"/>
    </row>
    <row r="108" spans="1:7" ht="12.75">
      <c r="A108" s="148" t="s">
        <v>285</v>
      </c>
      <c r="B108" s="134" t="s">
        <v>795</v>
      </c>
      <c r="C108" s="137">
        <v>0</v>
      </c>
      <c r="D108" s="137">
        <v>0</v>
      </c>
      <c r="E108" s="141">
        <v>0</v>
      </c>
      <c r="F108" s="141"/>
      <c r="G108" s="141">
        <v>133196.33</v>
      </c>
    </row>
    <row r="109" spans="1:7" ht="12.75">
      <c r="A109" s="148"/>
      <c r="B109" s="134" t="s">
        <v>796</v>
      </c>
      <c r="C109" s="137"/>
      <c r="D109" s="134"/>
      <c r="E109" s="141"/>
      <c r="F109" s="141"/>
      <c r="G109" s="141"/>
    </row>
    <row r="110" spans="1:7" ht="12.75">
      <c r="A110" s="148"/>
      <c r="B110" s="134" t="s">
        <v>797</v>
      </c>
      <c r="C110" s="137"/>
      <c r="D110" s="134"/>
      <c r="E110" s="141"/>
      <c r="F110" s="141"/>
      <c r="G110" s="141"/>
    </row>
    <row r="111" spans="1:7" ht="12.75">
      <c r="A111" s="134"/>
      <c r="B111" s="134" t="s">
        <v>560</v>
      </c>
      <c r="C111" s="134"/>
      <c r="D111" s="134"/>
      <c r="E111" s="140"/>
      <c r="F111" s="140"/>
      <c r="G111" s="140"/>
    </row>
    <row r="112" spans="1:7" ht="12.75">
      <c r="A112" s="134"/>
      <c r="B112" s="134" t="s">
        <v>561</v>
      </c>
      <c r="C112" s="134"/>
      <c r="D112" s="134"/>
      <c r="E112" s="140"/>
      <c r="F112" s="140"/>
      <c r="G112" s="140"/>
    </row>
    <row r="113" spans="1:7" ht="12.75">
      <c r="A113" s="134"/>
      <c r="B113" s="134" t="s">
        <v>562</v>
      </c>
      <c r="C113" s="134"/>
      <c r="D113" s="134"/>
      <c r="E113" s="140"/>
      <c r="F113" s="140"/>
      <c r="G113" s="140"/>
    </row>
    <row r="114" spans="1:7" ht="12.75">
      <c r="A114" s="134"/>
      <c r="B114" s="134" t="s">
        <v>563</v>
      </c>
      <c r="C114" s="134"/>
      <c r="D114" s="134"/>
      <c r="E114" s="140"/>
      <c r="F114" s="140"/>
      <c r="G114" s="140"/>
    </row>
    <row r="115" spans="1:7" ht="12.75">
      <c r="A115" s="134"/>
      <c r="B115" s="134" t="s">
        <v>513</v>
      </c>
      <c r="C115" s="134"/>
      <c r="D115" s="134"/>
      <c r="E115" s="140"/>
      <c r="F115" s="140"/>
      <c r="G115" s="140"/>
    </row>
    <row r="116" spans="1:7" ht="12.75">
      <c r="A116" s="134"/>
      <c r="B116" s="134" t="s">
        <v>525</v>
      </c>
      <c r="C116" s="134"/>
      <c r="D116" s="134"/>
      <c r="E116" s="140"/>
      <c r="F116" s="140"/>
      <c r="G116" s="140"/>
    </row>
    <row r="117" spans="1:7" ht="12.75">
      <c r="A117" s="134" t="s">
        <v>830</v>
      </c>
      <c r="B117" s="134" t="s">
        <v>795</v>
      </c>
      <c r="C117" s="137">
        <v>634053.86</v>
      </c>
      <c r="D117" s="134">
        <v>0</v>
      </c>
      <c r="E117" s="140">
        <v>0</v>
      </c>
      <c r="F117" s="140"/>
      <c r="G117" s="141">
        <v>1192638.67</v>
      </c>
    </row>
    <row r="118" spans="1:7" ht="12.75">
      <c r="A118" s="134"/>
      <c r="B118" s="134" t="s">
        <v>959</v>
      </c>
      <c r="C118" s="134"/>
      <c r="D118" s="134"/>
      <c r="E118" s="140"/>
      <c r="F118" s="140"/>
      <c r="G118" s="140"/>
    </row>
    <row r="119" spans="1:7" ht="12.75">
      <c r="A119" s="134" t="s">
        <v>953</v>
      </c>
      <c r="B119" s="134" t="s">
        <v>795</v>
      </c>
      <c r="C119" s="137">
        <v>211351.29</v>
      </c>
      <c r="D119" s="137">
        <v>0</v>
      </c>
      <c r="E119" s="140">
        <v>0</v>
      </c>
      <c r="F119" s="140"/>
      <c r="G119" s="141">
        <v>397546.23</v>
      </c>
    </row>
    <row r="120" spans="1:7" ht="13.5" thickBot="1">
      <c r="A120" s="136"/>
      <c r="B120" s="136" t="s">
        <v>959</v>
      </c>
      <c r="C120" s="136"/>
      <c r="D120" s="136"/>
      <c r="E120" s="142"/>
      <c r="F120" s="142"/>
      <c r="G120" s="142"/>
    </row>
    <row r="121" spans="1:7" ht="12.75">
      <c r="A121" s="369"/>
      <c r="B121" s="130" t="s">
        <v>744</v>
      </c>
      <c r="C121" s="323">
        <f>SUM(C108:C120)</f>
        <v>845405.15</v>
      </c>
      <c r="D121" s="323">
        <f>SUM(D108:D120)</f>
        <v>0</v>
      </c>
      <c r="E121" s="324">
        <f>SUM(E108:E120)</f>
        <v>0</v>
      </c>
      <c r="F121" s="377" t="s">
        <v>549</v>
      </c>
      <c r="G121" s="324">
        <f>SUM(G108:G120)</f>
        <v>1723381.23</v>
      </c>
    </row>
    <row r="122" spans="1:7" ht="13.5" thickBot="1">
      <c r="A122" s="136"/>
      <c r="B122" s="136"/>
      <c r="C122" s="146"/>
      <c r="D122" s="146"/>
      <c r="E122" s="142"/>
      <c r="F122" s="142"/>
      <c r="G122" s="147"/>
    </row>
    <row r="123" spans="1:7" ht="12.75">
      <c r="A123" s="130" t="s">
        <v>979</v>
      </c>
      <c r="B123" s="130" t="s">
        <v>980</v>
      </c>
      <c r="C123" s="323">
        <f>SUM(C121)</f>
        <v>845405.15</v>
      </c>
      <c r="D123" s="323">
        <f>SUM(D121)</f>
        <v>0</v>
      </c>
      <c r="E123" s="324">
        <f>SUM(E121)</f>
        <v>0</v>
      </c>
      <c r="F123" s="377" t="s">
        <v>548</v>
      </c>
      <c r="G123" s="324">
        <f>SUM(G121)</f>
        <v>1723381.23</v>
      </c>
    </row>
    <row r="124" spans="1:7" ht="13.5" thickBot="1">
      <c r="A124" s="133"/>
      <c r="B124" s="133"/>
      <c r="C124" s="322"/>
      <c r="D124" s="322"/>
      <c r="E124" s="321"/>
      <c r="F124" s="379"/>
      <c r="G124" s="321"/>
    </row>
    <row r="125" spans="1:7" ht="12.75">
      <c r="A125" s="79"/>
      <c r="B125" s="79"/>
      <c r="C125" s="319"/>
      <c r="D125" s="319"/>
      <c r="E125" s="319"/>
      <c r="F125" s="381"/>
      <c r="G125" s="319"/>
    </row>
    <row r="126" ht="13.5" thickBot="1"/>
    <row r="127" spans="1:7" ht="12.75">
      <c r="A127" s="130" t="s">
        <v>242</v>
      </c>
      <c r="B127" s="130"/>
      <c r="C127" s="197" t="s">
        <v>244</v>
      </c>
      <c r="D127" s="197" t="s">
        <v>244</v>
      </c>
      <c r="E127" s="201" t="s">
        <v>244</v>
      </c>
      <c r="F127" s="201" t="s">
        <v>541</v>
      </c>
      <c r="G127" s="201" t="s">
        <v>655</v>
      </c>
    </row>
    <row r="128" spans="1:7" ht="12.75">
      <c r="A128" s="131" t="s">
        <v>241</v>
      </c>
      <c r="B128" s="131" t="s">
        <v>509</v>
      </c>
      <c r="C128" s="241" t="s">
        <v>1007</v>
      </c>
      <c r="D128" s="241" t="s">
        <v>1007</v>
      </c>
      <c r="E128" s="243" t="s">
        <v>1007</v>
      </c>
      <c r="F128" s="243" t="s">
        <v>629</v>
      </c>
      <c r="G128" s="243" t="s">
        <v>542</v>
      </c>
    </row>
    <row r="129" spans="1:7" ht="13.5" thickBot="1">
      <c r="A129" s="133"/>
      <c r="B129" s="133"/>
      <c r="C129" s="203" t="s">
        <v>510</v>
      </c>
      <c r="D129" s="203" t="s">
        <v>511</v>
      </c>
      <c r="E129" s="204" t="s">
        <v>738</v>
      </c>
      <c r="F129" s="204"/>
      <c r="G129" s="204" t="s">
        <v>656</v>
      </c>
    </row>
    <row r="130" spans="1:7" ht="12.75">
      <c r="A130" s="131"/>
      <c r="B130" s="131"/>
      <c r="C130" s="144"/>
      <c r="D130" s="144"/>
      <c r="E130" s="145"/>
      <c r="F130" s="145"/>
      <c r="G130" s="145"/>
    </row>
    <row r="131" spans="1:7" ht="12.75">
      <c r="A131" s="134" t="s">
        <v>526</v>
      </c>
      <c r="B131" s="134" t="s">
        <v>527</v>
      </c>
      <c r="C131" s="137">
        <v>50000</v>
      </c>
      <c r="D131" s="372">
        <v>1000000</v>
      </c>
      <c r="E131" s="141">
        <v>2000000</v>
      </c>
      <c r="F131" s="141"/>
      <c r="G131" s="141">
        <v>5050000</v>
      </c>
    </row>
    <row r="132" spans="1:7" ht="12.75">
      <c r="A132" s="134"/>
      <c r="B132" s="134" t="s">
        <v>556</v>
      </c>
      <c r="C132" s="134"/>
      <c r="D132" s="134"/>
      <c r="E132" s="140"/>
      <c r="F132" s="140"/>
      <c r="G132" s="140"/>
    </row>
    <row r="133" spans="1:7" ht="12.75">
      <c r="A133" s="134"/>
      <c r="B133" s="134" t="s">
        <v>557</v>
      </c>
      <c r="C133" s="134"/>
      <c r="D133" s="134"/>
      <c r="E133" s="140"/>
      <c r="F133" s="140"/>
      <c r="G133" s="140"/>
    </row>
    <row r="134" spans="1:7" ht="12.75">
      <c r="A134" s="134"/>
      <c r="B134" s="134" t="s">
        <v>513</v>
      </c>
      <c r="C134" s="134"/>
      <c r="D134" s="134"/>
      <c r="E134" s="140"/>
      <c r="F134" s="140"/>
      <c r="G134" s="140"/>
    </row>
    <row r="135" spans="1:7" ht="13.5" thickBot="1">
      <c r="A135" s="136"/>
      <c r="B135" s="136" t="s">
        <v>558</v>
      </c>
      <c r="C135" s="136"/>
      <c r="D135" s="136"/>
      <c r="E135" s="142"/>
      <c r="F135" s="142"/>
      <c r="G135" s="142"/>
    </row>
    <row r="136" spans="1:7" ht="12.75">
      <c r="A136" s="153"/>
      <c r="B136" s="131" t="s">
        <v>745</v>
      </c>
      <c r="C136" s="144">
        <f>SUM(C131:C135)</f>
        <v>50000</v>
      </c>
      <c r="D136" s="144">
        <f>SUM(D131:D135)</f>
        <v>1000000</v>
      </c>
      <c r="E136" s="145">
        <f>SUM(E131:E135)</f>
        <v>2000000</v>
      </c>
      <c r="F136" s="376" t="s">
        <v>550</v>
      </c>
      <c r="G136" s="145">
        <f>SUM(G131:G135)</f>
        <v>5050000</v>
      </c>
    </row>
    <row r="137" spans="1:7" ht="13.5" thickBot="1">
      <c r="A137" s="154"/>
      <c r="B137" s="136"/>
      <c r="C137" s="136"/>
      <c r="D137" s="136"/>
      <c r="E137" s="142"/>
      <c r="F137" s="142"/>
      <c r="G137" s="142"/>
    </row>
    <row r="138" spans="1:7" ht="12.75">
      <c r="A138" s="153" t="s">
        <v>192</v>
      </c>
      <c r="B138" s="131" t="s">
        <v>104</v>
      </c>
      <c r="C138" s="144">
        <f>SUM(C136)</f>
        <v>50000</v>
      </c>
      <c r="D138" s="144">
        <f>SUM(D136)</f>
        <v>1000000</v>
      </c>
      <c r="E138" s="145">
        <f>SUM(E136)</f>
        <v>2000000</v>
      </c>
      <c r="F138" s="376" t="s">
        <v>548</v>
      </c>
      <c r="G138" s="145">
        <f>SUM(G136)</f>
        <v>5050000</v>
      </c>
    </row>
    <row r="139" spans="1:7" ht="12.75">
      <c r="A139" s="153"/>
      <c r="B139" s="131"/>
      <c r="C139" s="144"/>
      <c r="D139" s="144"/>
      <c r="E139" s="145"/>
      <c r="F139" s="376"/>
      <c r="G139" s="145"/>
    </row>
    <row r="140" spans="1:7" ht="12.75">
      <c r="A140" s="152" t="s">
        <v>645</v>
      </c>
      <c r="B140" s="365" t="s">
        <v>1014</v>
      </c>
      <c r="C140" s="366">
        <v>50000</v>
      </c>
      <c r="D140" s="366">
        <v>0</v>
      </c>
      <c r="E140" s="370">
        <v>0</v>
      </c>
      <c r="F140" s="380"/>
      <c r="G140" s="370">
        <v>80000</v>
      </c>
    </row>
    <row r="141" spans="1:7" ht="12.75">
      <c r="A141" s="152"/>
      <c r="B141" s="365" t="s">
        <v>551</v>
      </c>
      <c r="C141" s="366"/>
      <c r="D141" s="366"/>
      <c r="E141" s="370"/>
      <c r="F141" s="380"/>
      <c r="G141" s="370"/>
    </row>
    <row r="142" spans="1:7" ht="12.75">
      <c r="A142" s="152"/>
      <c r="B142" s="365" t="s">
        <v>513</v>
      </c>
      <c r="C142" s="144"/>
      <c r="D142" s="144"/>
      <c r="E142" s="145"/>
      <c r="F142" s="376"/>
      <c r="G142" s="145"/>
    </row>
    <row r="143" spans="1:7" ht="13.5" thickBot="1">
      <c r="A143" s="221"/>
      <c r="B143" s="367" t="s">
        <v>552</v>
      </c>
      <c r="C143" s="322"/>
      <c r="D143" s="322"/>
      <c r="E143" s="321"/>
      <c r="F143" s="379"/>
      <c r="G143" s="321"/>
    </row>
    <row r="144" spans="1:7" ht="12.75">
      <c r="A144" s="152"/>
      <c r="B144" s="131" t="s">
        <v>553</v>
      </c>
      <c r="C144" s="145">
        <f>SUM(C140:C143)</f>
        <v>50000</v>
      </c>
      <c r="D144" s="145">
        <f>SUM(D140:D143)</f>
        <v>0</v>
      </c>
      <c r="E144" s="145">
        <f>SUM(E140:E143)</f>
        <v>0</v>
      </c>
      <c r="F144" s="376"/>
      <c r="G144" s="145">
        <f>SUM(G140:G143)</f>
        <v>80000</v>
      </c>
    </row>
    <row r="145" spans="1:7" ht="13.5" thickBot="1">
      <c r="A145" s="221"/>
      <c r="B145" s="367"/>
      <c r="C145" s="322"/>
      <c r="D145" s="322"/>
      <c r="E145" s="321"/>
      <c r="F145" s="379"/>
      <c r="G145" s="321"/>
    </row>
    <row r="146" spans="1:7" ht="12.75">
      <c r="A146" s="153" t="s">
        <v>197</v>
      </c>
      <c r="B146" s="131" t="s">
        <v>554</v>
      </c>
      <c r="C146" s="144">
        <f>SUM(C144)</f>
        <v>50000</v>
      </c>
      <c r="D146" s="144">
        <f>SUM(D144)</f>
        <v>0</v>
      </c>
      <c r="E146" s="144">
        <f>SUM(E144)</f>
        <v>0</v>
      </c>
      <c r="F146" s="145"/>
      <c r="G146" s="144">
        <f>SUM(G144)</f>
        <v>80000</v>
      </c>
    </row>
    <row r="147" spans="1:7" ht="13.5" thickBot="1">
      <c r="A147" s="320"/>
      <c r="B147" s="133"/>
      <c r="C147" s="322"/>
      <c r="D147" s="322"/>
      <c r="E147" s="321"/>
      <c r="F147" s="321"/>
      <c r="G147" s="321"/>
    </row>
    <row r="148" spans="1:7" ht="13.5" thickBot="1">
      <c r="A148" s="153"/>
      <c r="B148" s="131" t="s">
        <v>616</v>
      </c>
      <c r="C148" s="144">
        <f>SUM(C95+C106+C123+C138+C146)</f>
        <v>2451767.15</v>
      </c>
      <c r="D148" s="144">
        <f>SUM(D95+D106+D123+D138+D146)</f>
        <v>2200000</v>
      </c>
      <c r="E148" s="144">
        <f>SUM(E95+E106+E123+E138+E146)</f>
        <v>2400000</v>
      </c>
      <c r="F148" s="376" t="s">
        <v>548</v>
      </c>
      <c r="G148" s="144">
        <f>SUM(G95+G106+G123+G138+G146)</f>
        <v>10064481.93</v>
      </c>
    </row>
    <row r="149" spans="1:7" ht="13.5" thickBot="1">
      <c r="A149" s="352"/>
      <c r="B149" s="155" t="s">
        <v>615</v>
      </c>
      <c r="C149" s="156">
        <f>SUM(C96)</f>
        <v>723000</v>
      </c>
      <c r="D149" s="156">
        <f>SUM(D96)</f>
        <v>0</v>
      </c>
      <c r="E149" s="217">
        <f>SUM(E96)</f>
        <v>0</v>
      </c>
      <c r="F149" s="378" t="s">
        <v>548</v>
      </c>
      <c r="G149" s="217">
        <f>SUM(G96)</f>
        <v>1075500</v>
      </c>
    </row>
    <row r="150" spans="1:7" ht="13.5" thickBot="1">
      <c r="A150" s="320"/>
      <c r="B150" s="133" t="s">
        <v>617</v>
      </c>
      <c r="C150" s="322">
        <f>SUM(C148+C149)</f>
        <v>3174767.15</v>
      </c>
      <c r="D150" s="322">
        <f>SUM(D148+D149)</f>
        <v>2200000</v>
      </c>
      <c r="E150" s="321">
        <f>SUM(E148+E149)</f>
        <v>2400000</v>
      </c>
      <c r="F150" s="379" t="s">
        <v>548</v>
      </c>
      <c r="G150" s="321">
        <f>SUM(G148+G149)</f>
        <v>11139981.93</v>
      </c>
    </row>
    <row r="152" ht="12.75">
      <c r="A152" t="s">
        <v>482</v>
      </c>
    </row>
    <row r="153" ht="12.75">
      <c r="A153" t="s">
        <v>483</v>
      </c>
    </row>
    <row r="154" ht="12.75">
      <c r="A154" t="s">
        <v>484</v>
      </c>
    </row>
    <row r="155" ht="12.75">
      <c r="A155" t="s">
        <v>485</v>
      </c>
    </row>
    <row r="156" ht="12.75">
      <c r="A156" t="s">
        <v>486</v>
      </c>
    </row>
    <row r="158" ht="12.75">
      <c r="A158" t="s">
        <v>487</v>
      </c>
    </row>
    <row r="159" ht="12.75">
      <c r="A159" t="s">
        <v>488</v>
      </c>
    </row>
    <row r="160" ht="12.75">
      <c r="A160" t="s">
        <v>489</v>
      </c>
    </row>
  </sheetData>
  <printOptions/>
  <pageMargins left="0.75" right="0.75" top="1" bottom="1" header="0.5" footer="0.5"/>
  <pageSetup horizontalDpi="300" verticalDpi="300" orientation="landscape" paperSize="9" scale="85" r:id="rId1"/>
  <headerFooter alignWithMargins="0">
    <oddFooter>&amp;CStrona &amp;P</oddFooter>
  </headerFooter>
  <rowBreaks count="1" manualBreakCount="1">
    <brk id="4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3" sqref="B3"/>
    </sheetView>
  </sheetViews>
  <sheetFormatPr defaultColWidth="9.00390625" defaultRowHeight="12.75"/>
  <cols>
    <col min="1" max="1" width="15.00390625" style="0" customWidth="1"/>
    <col min="2" max="2" width="56.00390625" style="0" customWidth="1"/>
    <col min="3" max="3" width="12.75390625" style="0" customWidth="1"/>
  </cols>
  <sheetData>
    <row r="1" ht="12.75">
      <c r="B1" t="s">
        <v>494</v>
      </c>
    </row>
    <row r="2" ht="12.75">
      <c r="B2" t="s">
        <v>812</v>
      </c>
    </row>
    <row r="3" ht="12.75">
      <c r="B3" t="s">
        <v>576</v>
      </c>
    </row>
    <row r="6" ht="12.75">
      <c r="A6" s="116" t="s">
        <v>786</v>
      </c>
    </row>
    <row r="7" spans="1:8" ht="12.75">
      <c r="A7" s="116" t="s">
        <v>787</v>
      </c>
      <c r="B7" s="116"/>
      <c r="C7" s="116"/>
      <c r="D7" s="116"/>
      <c r="E7" s="116"/>
      <c r="F7" s="116"/>
      <c r="G7" s="116"/>
      <c r="H7" s="116"/>
    </row>
    <row r="9" ht="13.5" thickBot="1"/>
    <row r="10" spans="1:3" ht="12.75">
      <c r="A10" s="197" t="s">
        <v>242</v>
      </c>
      <c r="B10" s="201"/>
      <c r="C10" s="198" t="s">
        <v>507</v>
      </c>
    </row>
    <row r="11" spans="1:3" ht="13.5" thickBot="1">
      <c r="A11" s="241" t="s">
        <v>241</v>
      </c>
      <c r="B11" s="243" t="s">
        <v>243</v>
      </c>
      <c r="C11" s="242" t="s">
        <v>1007</v>
      </c>
    </row>
    <row r="12" spans="1:3" ht="13.5" thickBot="1">
      <c r="A12" s="197" t="s">
        <v>982</v>
      </c>
      <c r="B12" s="201" t="s">
        <v>983</v>
      </c>
      <c r="C12" s="198" t="s">
        <v>984</v>
      </c>
    </row>
    <row r="13" spans="1:3" ht="12.75">
      <c r="A13" s="247"/>
      <c r="B13" s="249"/>
      <c r="C13" s="248"/>
    </row>
    <row r="14" spans="1:3" ht="12.75">
      <c r="A14" s="134" t="s">
        <v>825</v>
      </c>
      <c r="B14" s="140" t="s">
        <v>788</v>
      </c>
      <c r="C14" s="135">
        <v>100000</v>
      </c>
    </row>
    <row r="15" spans="1:3" ht="12.75">
      <c r="A15" s="134"/>
      <c r="B15" s="140" t="s">
        <v>789</v>
      </c>
      <c r="C15" s="124"/>
    </row>
    <row r="16" spans="1:3" ht="12.75">
      <c r="A16" s="149"/>
      <c r="B16" s="150" t="s">
        <v>957</v>
      </c>
      <c r="C16" s="151"/>
    </row>
    <row r="17" spans="1:3" ht="12.75">
      <c r="A17" s="134" t="s">
        <v>601</v>
      </c>
      <c r="B17" s="140" t="s">
        <v>602</v>
      </c>
      <c r="C17" s="135">
        <f>SUM(C14:C16)</f>
        <v>100000</v>
      </c>
    </row>
    <row r="18" spans="1:3" ht="13.5" thickBot="1">
      <c r="A18" s="136"/>
      <c r="B18" s="142"/>
      <c r="C18" s="126"/>
    </row>
    <row r="19" spans="1:3" ht="12.75">
      <c r="A19" s="153">
        <v>600</v>
      </c>
      <c r="B19" s="139" t="s">
        <v>1008</v>
      </c>
      <c r="C19" s="143">
        <f>SUM(C17)</f>
        <v>100000</v>
      </c>
    </row>
    <row r="20" spans="1:3" ht="12.75">
      <c r="A20" s="134"/>
      <c r="B20" s="140"/>
      <c r="C20" s="124"/>
    </row>
    <row r="21" spans="1:3" ht="12.75">
      <c r="A21" s="152" t="s">
        <v>564</v>
      </c>
      <c r="B21" s="313" t="s">
        <v>788</v>
      </c>
      <c r="C21" s="308">
        <v>957133.29</v>
      </c>
    </row>
    <row r="22" spans="1:3" ht="12.75">
      <c r="A22" s="152"/>
      <c r="B22" s="313" t="s">
        <v>789</v>
      </c>
      <c r="C22" s="309"/>
    </row>
    <row r="23" spans="1:3" ht="12.75">
      <c r="A23" s="218"/>
      <c r="B23" s="314" t="s">
        <v>790</v>
      </c>
      <c r="C23" s="310"/>
    </row>
    <row r="24" spans="1:3" ht="12.75">
      <c r="A24" s="152" t="s">
        <v>565</v>
      </c>
      <c r="B24" s="313" t="s">
        <v>566</v>
      </c>
      <c r="C24" s="308">
        <f>SUM(C21:C23)</f>
        <v>957133.29</v>
      </c>
    </row>
    <row r="25" spans="1:3" ht="12.75">
      <c r="A25" s="152"/>
      <c r="B25" s="313"/>
      <c r="C25" s="309"/>
    </row>
    <row r="26" spans="1:3" ht="12.75">
      <c r="A26" s="152" t="s">
        <v>291</v>
      </c>
      <c r="B26" s="313" t="s">
        <v>791</v>
      </c>
      <c r="C26" s="308">
        <v>12168</v>
      </c>
    </row>
    <row r="27" spans="1:3" ht="12.75">
      <c r="A27" s="152"/>
      <c r="B27" s="313" t="s">
        <v>794</v>
      </c>
      <c r="C27" s="309"/>
    </row>
    <row r="28" spans="1:3" ht="12.75">
      <c r="A28" s="218"/>
      <c r="B28" s="314" t="s">
        <v>369</v>
      </c>
      <c r="C28" s="310"/>
    </row>
    <row r="29" spans="1:3" ht="12.75">
      <c r="A29" s="152" t="s">
        <v>233</v>
      </c>
      <c r="B29" s="313" t="s">
        <v>234</v>
      </c>
      <c r="C29" s="308">
        <f>SUM(C26:C28)</f>
        <v>12168</v>
      </c>
    </row>
    <row r="30" spans="1:3" ht="13.5" thickBot="1">
      <c r="A30" s="221"/>
      <c r="B30" s="315"/>
      <c r="C30" s="311"/>
    </row>
    <row r="31" spans="1:3" ht="12.75">
      <c r="A31" s="153">
        <v>801</v>
      </c>
      <c r="B31" s="316" t="s">
        <v>981</v>
      </c>
      <c r="C31" s="312">
        <f>SUM(C24+C29)</f>
        <v>969301.29</v>
      </c>
    </row>
    <row r="32" spans="1:3" ht="13.5" thickBot="1">
      <c r="A32" s="320"/>
      <c r="B32" s="325"/>
      <c r="C32" s="326"/>
    </row>
    <row r="33" spans="1:3" ht="12.75">
      <c r="A33" s="153"/>
      <c r="B33" s="316" t="s">
        <v>958</v>
      </c>
      <c r="C33" s="312">
        <f>SUM(C19+C31)</f>
        <v>1069301.29</v>
      </c>
    </row>
    <row r="34" spans="1:3" ht="12.75">
      <c r="A34" s="153"/>
      <c r="B34" s="316"/>
      <c r="C34" s="312"/>
    </row>
    <row r="35" spans="1:3" ht="13.5" thickBot="1">
      <c r="A35" s="221"/>
      <c r="B35" s="315"/>
      <c r="C35" s="311"/>
    </row>
    <row r="36" spans="1:3" ht="12.75">
      <c r="A36" s="82"/>
      <c r="B36" s="82"/>
      <c r="C36" s="82"/>
    </row>
    <row r="37" spans="1:3" ht="12.75">
      <c r="A37" s="82"/>
      <c r="B37" s="82"/>
      <c r="C37" s="82"/>
    </row>
    <row r="38" spans="1:3" ht="12.75">
      <c r="A38" s="82"/>
      <c r="B38" s="82"/>
      <c r="C38" s="82"/>
    </row>
    <row r="39" spans="1:3" ht="12.75">
      <c r="A39" s="82"/>
      <c r="B39" s="82"/>
      <c r="C39" s="82"/>
    </row>
    <row r="40" spans="1:3" ht="12.75">
      <c r="A40" s="82"/>
      <c r="B40" s="82"/>
      <c r="C40" s="8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46"/>
  <sheetViews>
    <sheetView view="pageBreakPreview" zoomScaleSheetLayoutView="100" workbookViewId="0" topLeftCell="A98">
      <selection activeCell="B98" sqref="B98"/>
    </sheetView>
  </sheetViews>
  <sheetFormatPr defaultColWidth="9.00390625" defaultRowHeight="12.75"/>
  <cols>
    <col min="1" max="1" width="15.625" style="0" customWidth="1"/>
    <col min="2" max="2" width="45.625" style="0" customWidth="1"/>
    <col min="3" max="3" width="13.875" style="0" customWidth="1"/>
    <col min="4" max="4" width="14.125" style="0" customWidth="1"/>
    <col min="5" max="5" width="15.875" style="0" customWidth="1"/>
  </cols>
  <sheetData>
    <row r="1" spans="1:5" ht="12.75">
      <c r="A1" s="2"/>
      <c r="B1" s="2"/>
      <c r="C1" s="2" t="s">
        <v>530</v>
      </c>
      <c r="D1" s="2"/>
      <c r="E1" s="2"/>
    </row>
    <row r="2" spans="1:5" ht="12.75">
      <c r="A2" s="2"/>
      <c r="B2" s="2"/>
      <c r="C2" s="2" t="s">
        <v>937</v>
      </c>
      <c r="D2" s="2"/>
      <c r="E2" s="2"/>
    </row>
    <row r="3" spans="1:5" ht="12.75">
      <c r="A3" s="2"/>
      <c r="B3" s="2"/>
      <c r="C3" s="2" t="s">
        <v>531</v>
      </c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79" t="s">
        <v>833</v>
      </c>
      <c r="C6" s="79"/>
      <c r="D6" s="79"/>
      <c r="E6" s="2"/>
    </row>
    <row r="7" spans="1:5" ht="12.75">
      <c r="A7" s="2"/>
      <c r="B7" s="79"/>
      <c r="C7" s="79"/>
      <c r="D7" s="79"/>
      <c r="E7" s="2"/>
    </row>
    <row r="8" spans="1:7" ht="13.5" thickBot="1">
      <c r="A8" s="36"/>
      <c r="B8" s="36"/>
      <c r="C8" s="36"/>
      <c r="D8" s="36"/>
      <c r="E8" s="36"/>
      <c r="F8" s="2"/>
      <c r="G8" s="2"/>
    </row>
    <row r="9" spans="1:7" ht="13.5" thickTop="1">
      <c r="A9" s="7" t="s">
        <v>242</v>
      </c>
      <c r="B9" s="21"/>
      <c r="C9" s="21"/>
      <c r="D9" s="21"/>
      <c r="E9" s="7" t="s">
        <v>244</v>
      </c>
      <c r="F9" s="2"/>
      <c r="G9" s="5"/>
    </row>
    <row r="10" spans="1:7" ht="13.5" thickBot="1">
      <c r="A10" s="8" t="s">
        <v>241</v>
      </c>
      <c r="B10" s="3" t="s">
        <v>243</v>
      </c>
      <c r="C10" s="3"/>
      <c r="D10" s="3"/>
      <c r="E10" s="8" t="s">
        <v>1007</v>
      </c>
      <c r="F10" s="5"/>
      <c r="G10" s="5"/>
    </row>
    <row r="11" spans="1:7" ht="14.25" thickBot="1" thickTop="1">
      <c r="A11" s="40" t="s">
        <v>982</v>
      </c>
      <c r="B11" s="39" t="s">
        <v>983</v>
      </c>
      <c r="C11" s="39"/>
      <c r="D11" s="39"/>
      <c r="E11" s="40" t="s">
        <v>984</v>
      </c>
      <c r="F11" s="5"/>
      <c r="G11" s="5"/>
    </row>
    <row r="12" spans="1:7" ht="12.75">
      <c r="A12" s="10"/>
      <c r="B12" s="5"/>
      <c r="C12" s="5"/>
      <c r="D12" s="5"/>
      <c r="E12" s="10"/>
      <c r="F12" s="2"/>
      <c r="G12" s="2"/>
    </row>
    <row r="13" spans="1:7" ht="12.75">
      <c r="A13" s="15" t="s">
        <v>248</v>
      </c>
      <c r="B13" s="2" t="s">
        <v>249</v>
      </c>
      <c r="C13" s="2"/>
      <c r="D13" s="2"/>
      <c r="E13" s="25">
        <f>SUM(E85)</f>
        <v>821765</v>
      </c>
      <c r="F13" s="44"/>
      <c r="G13" s="44"/>
    </row>
    <row r="14" spans="1:7" ht="12.75">
      <c r="A14" s="28">
        <v>400</v>
      </c>
      <c r="B14" s="2" t="s">
        <v>180</v>
      </c>
      <c r="C14" s="2"/>
      <c r="D14" s="2"/>
      <c r="E14" s="25">
        <f>SUM(E102)</f>
        <v>332140</v>
      </c>
      <c r="F14" s="44"/>
      <c r="G14" s="44"/>
    </row>
    <row r="15" spans="1:7" ht="12.75">
      <c r="A15" s="28">
        <v>600</v>
      </c>
      <c r="B15" s="2" t="s">
        <v>1008</v>
      </c>
      <c r="C15" s="2"/>
      <c r="D15" s="2"/>
      <c r="E15" s="25">
        <f>SUM(E120)</f>
        <v>1573612</v>
      </c>
      <c r="F15" s="44"/>
      <c r="G15" s="44"/>
    </row>
    <row r="16" spans="1:7" ht="12.75">
      <c r="A16" s="28">
        <v>700</v>
      </c>
      <c r="B16" s="2" t="s">
        <v>256</v>
      </c>
      <c r="C16" s="2"/>
      <c r="D16" s="2"/>
      <c r="E16" s="25">
        <f>SUM(E140)</f>
        <v>456074</v>
      </c>
      <c r="F16" s="44"/>
      <c r="G16" s="44"/>
    </row>
    <row r="17" spans="1:7" ht="12.75">
      <c r="A17" s="28">
        <v>710</v>
      </c>
      <c r="B17" s="72" t="s">
        <v>920</v>
      </c>
      <c r="C17" s="2"/>
      <c r="D17" s="2"/>
      <c r="E17" s="25">
        <f>SUM(E153)</f>
        <v>20000</v>
      </c>
      <c r="F17" s="44"/>
      <c r="G17" s="44"/>
    </row>
    <row r="18" spans="1:7" ht="12.75">
      <c r="A18" s="28">
        <v>730</v>
      </c>
      <c r="B18" s="2" t="s">
        <v>1009</v>
      </c>
      <c r="C18" s="2"/>
      <c r="D18" s="2"/>
      <c r="E18" s="25">
        <f>SUM(E159)</f>
        <v>12000</v>
      </c>
      <c r="F18" s="44"/>
      <c r="G18" s="44"/>
    </row>
    <row r="19" spans="1:7" ht="12.75">
      <c r="A19" s="28">
        <v>750</v>
      </c>
      <c r="B19" s="2" t="s">
        <v>263</v>
      </c>
      <c r="C19" s="2"/>
      <c r="D19" s="2"/>
      <c r="E19" s="25">
        <f>SUM(E203)</f>
        <v>1137674</v>
      </c>
      <c r="F19" s="44"/>
      <c r="G19" s="44"/>
    </row>
    <row r="20" spans="1:7" ht="12.75">
      <c r="A20" s="28">
        <v>751</v>
      </c>
      <c r="B20" s="2" t="s">
        <v>205</v>
      </c>
      <c r="C20" s="2"/>
      <c r="D20" s="2"/>
      <c r="E20" s="25">
        <f>SUM(E210)</f>
        <v>1380</v>
      </c>
      <c r="F20" s="44"/>
      <c r="G20" s="44"/>
    </row>
    <row r="21" spans="1:7" ht="12.75">
      <c r="A21" s="28"/>
      <c r="B21" s="2" t="s">
        <v>207</v>
      </c>
      <c r="C21" s="2"/>
      <c r="D21" s="2"/>
      <c r="E21" s="25"/>
      <c r="F21" s="2"/>
      <c r="G21" s="2"/>
    </row>
    <row r="22" spans="1:7" ht="12.75">
      <c r="A22" s="28">
        <v>754</v>
      </c>
      <c r="B22" s="2" t="s">
        <v>188</v>
      </c>
      <c r="C22" s="2"/>
      <c r="D22" s="2"/>
      <c r="E22" s="25">
        <f>SUM(E241)</f>
        <v>68250</v>
      </c>
      <c r="F22" s="44"/>
      <c r="G22" s="44"/>
    </row>
    <row r="23" spans="1:7" ht="12.75">
      <c r="A23" s="28">
        <v>756</v>
      </c>
      <c r="B23" s="72" t="s">
        <v>478</v>
      </c>
      <c r="C23" s="2"/>
      <c r="D23" s="2"/>
      <c r="E23" s="25">
        <f>SUM(E247)</f>
        <v>33000</v>
      </c>
      <c r="F23" s="44"/>
      <c r="G23" s="44"/>
    </row>
    <row r="24" spans="1:7" ht="12.75">
      <c r="A24" s="28"/>
      <c r="B24" s="72" t="s">
        <v>479</v>
      </c>
      <c r="C24" s="2"/>
      <c r="D24" s="2"/>
      <c r="E24" s="25"/>
      <c r="F24" s="44"/>
      <c r="G24" s="44"/>
    </row>
    <row r="25" spans="1:7" ht="12.75">
      <c r="A25" s="28">
        <v>757</v>
      </c>
      <c r="B25" s="72" t="s">
        <v>434</v>
      </c>
      <c r="C25" s="2"/>
      <c r="D25" s="2"/>
      <c r="E25" s="25">
        <f>SUM(E255)</f>
        <v>44000</v>
      </c>
      <c r="F25" s="44"/>
      <c r="G25" s="44"/>
    </row>
    <row r="26" spans="1:7" ht="12.75">
      <c r="A26" s="28">
        <v>758</v>
      </c>
      <c r="B26" s="2" t="s">
        <v>978</v>
      </c>
      <c r="C26" s="2"/>
      <c r="D26" s="2"/>
      <c r="E26" s="25">
        <f>SUM(E260)</f>
        <v>100000</v>
      </c>
      <c r="F26" s="44"/>
      <c r="G26" s="44"/>
    </row>
    <row r="27" spans="1:7" ht="12.75">
      <c r="A27" s="28">
        <v>801</v>
      </c>
      <c r="B27" s="2" t="s">
        <v>981</v>
      </c>
      <c r="C27" s="2"/>
      <c r="D27" s="2"/>
      <c r="E27" s="25">
        <f>SUM(E395)</f>
        <v>8907909</v>
      </c>
      <c r="F27" s="44"/>
      <c r="G27" s="44"/>
    </row>
    <row r="28" spans="1:7" ht="12.75">
      <c r="A28" s="28">
        <v>851</v>
      </c>
      <c r="B28" s="2" t="s">
        <v>1005</v>
      </c>
      <c r="C28" s="2"/>
      <c r="D28" s="2"/>
      <c r="E28" s="25">
        <f>SUM(E408)</f>
        <v>76489</v>
      </c>
      <c r="F28" s="44"/>
      <c r="G28" s="44"/>
    </row>
    <row r="29" spans="1:7" ht="12.75">
      <c r="A29" s="28">
        <v>852</v>
      </c>
      <c r="B29" s="2" t="s">
        <v>396</v>
      </c>
      <c r="C29" s="2"/>
      <c r="D29" s="2"/>
      <c r="E29" s="25">
        <f>SUM(E516)</f>
        <v>5091689</v>
      </c>
      <c r="F29" s="44"/>
      <c r="G29" s="44"/>
    </row>
    <row r="30" spans="1:7" ht="12.75">
      <c r="A30" s="28">
        <v>854</v>
      </c>
      <c r="B30" s="2" t="s">
        <v>987</v>
      </c>
      <c r="C30" s="2"/>
      <c r="D30" s="2"/>
      <c r="E30" s="25">
        <f>SUM(E549)</f>
        <v>825724</v>
      </c>
      <c r="F30" s="44"/>
      <c r="G30" s="44"/>
    </row>
    <row r="31" spans="1:7" ht="12.75">
      <c r="A31" s="28">
        <v>900</v>
      </c>
      <c r="B31" s="2" t="s">
        <v>198</v>
      </c>
      <c r="C31" s="2"/>
      <c r="D31" s="2"/>
      <c r="E31" s="25">
        <f>SUM(E608)</f>
        <v>604621</v>
      </c>
      <c r="F31" s="44"/>
      <c r="G31" s="44"/>
    </row>
    <row r="32" spans="1:7" ht="12.75">
      <c r="A32" s="28">
        <v>921</v>
      </c>
      <c r="B32" s="2" t="s">
        <v>988</v>
      </c>
      <c r="C32" s="2"/>
      <c r="D32" s="2"/>
      <c r="E32" s="25">
        <f>SUM(E621)</f>
        <v>451420</v>
      </c>
      <c r="F32" s="44"/>
      <c r="G32" s="44"/>
    </row>
    <row r="33" spans="1:7" ht="12.75">
      <c r="A33" s="28">
        <v>926</v>
      </c>
      <c r="B33" s="2" t="s">
        <v>1010</v>
      </c>
      <c r="C33" s="2"/>
      <c r="D33" s="2"/>
      <c r="E33" s="25">
        <f>SUM(E631)</f>
        <v>57500</v>
      </c>
      <c r="F33" s="44"/>
      <c r="G33" s="44"/>
    </row>
    <row r="34" spans="1:7" ht="13.5" thickBot="1">
      <c r="A34" s="13"/>
      <c r="B34" s="6"/>
      <c r="C34" s="6"/>
      <c r="D34" s="6"/>
      <c r="E34" s="29"/>
      <c r="F34" s="2"/>
      <c r="G34" s="2"/>
    </row>
    <row r="35" spans="1:7" ht="13.5" thickBot="1">
      <c r="A35" s="61"/>
      <c r="B35" s="31" t="s">
        <v>1006</v>
      </c>
      <c r="C35" s="60"/>
      <c r="D35" s="60"/>
      <c r="E35" s="32">
        <f>SUM(E13:E34)</f>
        <v>20615247</v>
      </c>
      <c r="F35" s="34"/>
      <c r="G35" s="34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3.5" thickBot="1">
      <c r="A73" s="36"/>
      <c r="B73" s="36"/>
      <c r="C73" s="36"/>
      <c r="D73" s="36"/>
      <c r="E73" s="36"/>
      <c r="F73" s="2"/>
      <c r="G73" s="2"/>
    </row>
    <row r="74" spans="1:7" ht="13.5" thickTop="1">
      <c r="A74" s="7" t="s">
        <v>242</v>
      </c>
      <c r="B74" s="255"/>
      <c r="C74" s="250"/>
      <c r="D74" s="256"/>
      <c r="E74" s="251" t="s">
        <v>244</v>
      </c>
      <c r="F74" s="2"/>
      <c r="G74" s="2"/>
    </row>
    <row r="75" spans="1:7" ht="13.5" thickBot="1">
      <c r="A75" s="8" t="s">
        <v>241</v>
      </c>
      <c r="B75" s="257" t="s">
        <v>243</v>
      </c>
      <c r="C75" s="3"/>
      <c r="D75" s="258"/>
      <c r="E75" s="166" t="s">
        <v>1007</v>
      </c>
      <c r="F75" s="2"/>
      <c r="G75" s="5"/>
    </row>
    <row r="76" spans="1:7" ht="14.25" thickBot="1" thickTop="1">
      <c r="A76" s="40" t="s">
        <v>982</v>
      </c>
      <c r="B76" s="59" t="s">
        <v>983</v>
      </c>
      <c r="C76" s="39"/>
      <c r="D76" s="252"/>
      <c r="E76" s="252" t="s">
        <v>984</v>
      </c>
      <c r="F76" s="5"/>
      <c r="G76" s="5"/>
    </row>
    <row r="77" spans="1:7" ht="12.75">
      <c r="A77" s="10"/>
      <c r="B77" s="91"/>
      <c r="C77" s="5"/>
      <c r="D77" s="92"/>
      <c r="E77" s="92"/>
      <c r="F77" s="5"/>
      <c r="G77" s="5"/>
    </row>
    <row r="78" spans="1:7" ht="12.75">
      <c r="A78" s="80" t="s">
        <v>1013</v>
      </c>
      <c r="B78" s="115" t="s">
        <v>638</v>
      </c>
      <c r="C78" s="81"/>
      <c r="D78" s="259"/>
      <c r="E78" s="189">
        <v>812000</v>
      </c>
      <c r="F78" s="5"/>
      <c r="G78" s="5"/>
    </row>
    <row r="79" spans="1:7" ht="12.75">
      <c r="A79" s="84"/>
      <c r="B79" s="260" t="s">
        <v>639</v>
      </c>
      <c r="C79" s="85"/>
      <c r="D79" s="334"/>
      <c r="E79" s="334"/>
      <c r="F79" s="5"/>
      <c r="G79" s="5"/>
    </row>
    <row r="80" spans="1:7" ht="12.75">
      <c r="A80" s="80" t="s">
        <v>1015</v>
      </c>
      <c r="B80" s="115" t="s">
        <v>912</v>
      </c>
      <c r="C80" s="81"/>
      <c r="D80" s="259"/>
      <c r="E80" s="189">
        <f>SUM(E78:E79)</f>
        <v>812000</v>
      </c>
      <c r="F80" s="5"/>
      <c r="G80" s="5"/>
    </row>
    <row r="81" spans="1:7" ht="12.75">
      <c r="A81" s="80"/>
      <c r="B81" s="115"/>
      <c r="C81" s="81"/>
      <c r="D81" s="259"/>
      <c r="E81" s="259"/>
      <c r="F81" s="5"/>
      <c r="G81" s="5"/>
    </row>
    <row r="82" spans="1:7" ht="12.75">
      <c r="A82" s="16" t="s">
        <v>238</v>
      </c>
      <c r="B82" s="48" t="s">
        <v>66</v>
      </c>
      <c r="C82" s="1"/>
      <c r="D82" s="96"/>
      <c r="E82" s="71">
        <v>9765</v>
      </c>
      <c r="F82" s="44"/>
      <c r="G82" s="44"/>
    </row>
    <row r="83" spans="1:7" ht="12.75">
      <c r="A83" s="15" t="s">
        <v>220</v>
      </c>
      <c r="B83" s="38" t="s">
        <v>221</v>
      </c>
      <c r="C83" s="2"/>
      <c r="D83" s="46"/>
      <c r="E83" s="69">
        <f>SUM(E82)</f>
        <v>9765</v>
      </c>
      <c r="F83" s="44"/>
      <c r="G83" s="44"/>
    </row>
    <row r="84" spans="1:7" ht="13.5" thickBot="1">
      <c r="A84" s="43"/>
      <c r="B84" s="261"/>
      <c r="C84" s="42"/>
      <c r="D84" s="262"/>
      <c r="E84" s="188"/>
      <c r="F84" s="34"/>
      <c r="G84" s="34"/>
    </row>
    <row r="85" spans="1:7" ht="12.75">
      <c r="A85" s="14" t="s">
        <v>248</v>
      </c>
      <c r="B85" s="180" t="s">
        <v>249</v>
      </c>
      <c r="C85" s="21"/>
      <c r="D85" s="263"/>
      <c r="E85" s="164">
        <f>SUM(E80+E83)</f>
        <v>821765</v>
      </c>
      <c r="F85" s="44"/>
      <c r="G85" s="44"/>
    </row>
    <row r="86" spans="1:7" ht="12.75">
      <c r="A86" s="15"/>
      <c r="B86" s="38"/>
      <c r="C86" s="2"/>
      <c r="D86" s="46"/>
      <c r="E86" s="100"/>
      <c r="F86" s="44"/>
      <c r="G86" s="44"/>
    </row>
    <row r="87" spans="1:7" ht="12.75">
      <c r="A87" s="15" t="s">
        <v>222</v>
      </c>
      <c r="B87" s="38" t="s">
        <v>956</v>
      </c>
      <c r="C87" s="2"/>
      <c r="D87" s="46"/>
      <c r="E87" s="69">
        <v>400</v>
      </c>
      <c r="F87" s="44"/>
      <c r="G87" s="44"/>
    </row>
    <row r="88" spans="1:7" ht="12.75">
      <c r="A88" s="15" t="s">
        <v>1017</v>
      </c>
      <c r="B88" s="38" t="s">
        <v>1018</v>
      </c>
      <c r="C88" s="2"/>
      <c r="D88" s="46"/>
      <c r="E88" s="69">
        <v>50316</v>
      </c>
      <c r="F88" s="44"/>
      <c r="G88" s="44"/>
    </row>
    <row r="89" spans="1:7" ht="12.75">
      <c r="A89" s="15" t="s">
        <v>1019</v>
      </c>
      <c r="B89" s="38" t="s">
        <v>1020</v>
      </c>
      <c r="C89" s="2"/>
      <c r="D89" s="46"/>
      <c r="E89" s="69">
        <v>2608</v>
      </c>
      <c r="F89" s="44"/>
      <c r="G89" s="44"/>
    </row>
    <row r="90" spans="1:7" ht="12.75">
      <c r="A90" s="15" t="s">
        <v>1021</v>
      </c>
      <c r="B90" s="38" t="s">
        <v>1022</v>
      </c>
      <c r="C90" s="2"/>
      <c r="D90" s="46"/>
      <c r="E90" s="69">
        <v>9119</v>
      </c>
      <c r="F90" s="44"/>
      <c r="G90" s="44"/>
    </row>
    <row r="91" spans="1:7" ht="12.75">
      <c r="A91" s="15" t="s">
        <v>1023</v>
      </c>
      <c r="B91" s="38" t="s">
        <v>1024</v>
      </c>
      <c r="C91" s="2"/>
      <c r="D91" s="46"/>
      <c r="E91" s="69">
        <v>1297</v>
      </c>
      <c r="F91" s="44"/>
      <c r="G91" s="44"/>
    </row>
    <row r="92" spans="1:7" ht="12.75">
      <c r="A92" s="15" t="s">
        <v>1025</v>
      </c>
      <c r="B92" s="38" t="s">
        <v>1011</v>
      </c>
      <c r="C92" s="2"/>
      <c r="D92" s="46"/>
      <c r="E92" s="69">
        <v>12500</v>
      </c>
      <c r="F92" s="44"/>
      <c r="G92" s="44"/>
    </row>
    <row r="93" spans="1:7" ht="12.75">
      <c r="A93" s="15" t="s">
        <v>0</v>
      </c>
      <c r="B93" s="38" t="s">
        <v>1</v>
      </c>
      <c r="C93" s="2"/>
      <c r="D93" s="46"/>
      <c r="E93" s="69">
        <v>175000</v>
      </c>
      <c r="F93" s="44"/>
      <c r="G93" s="44"/>
    </row>
    <row r="94" spans="1:7" ht="12.75">
      <c r="A94" s="15" t="s">
        <v>2</v>
      </c>
      <c r="B94" s="38" t="s">
        <v>1012</v>
      </c>
      <c r="C94" s="2"/>
      <c r="D94" s="46"/>
      <c r="E94" s="69">
        <v>20000</v>
      </c>
      <c r="F94" s="44"/>
      <c r="G94" s="44"/>
    </row>
    <row r="95" spans="1:7" ht="12.75">
      <c r="A95" s="15" t="s">
        <v>823</v>
      </c>
      <c r="B95" s="38" t="s">
        <v>824</v>
      </c>
      <c r="C95" s="2"/>
      <c r="D95" s="46"/>
      <c r="E95" s="69">
        <v>200</v>
      </c>
      <c r="F95" s="44"/>
      <c r="G95" s="44"/>
    </row>
    <row r="96" spans="1:7" ht="12.75">
      <c r="A96" s="15" t="s">
        <v>3</v>
      </c>
      <c r="B96" s="38" t="s">
        <v>4</v>
      </c>
      <c r="C96" s="2"/>
      <c r="D96" s="46"/>
      <c r="E96" s="69">
        <v>37000</v>
      </c>
      <c r="F96" s="2"/>
      <c r="G96" s="44"/>
    </row>
    <row r="97" spans="1:7" ht="12.75">
      <c r="A97" s="15" t="s">
        <v>410</v>
      </c>
      <c r="B97" s="264" t="s">
        <v>5</v>
      </c>
      <c r="C97" s="2"/>
      <c r="D97" s="46"/>
      <c r="E97" s="69">
        <v>100</v>
      </c>
      <c r="F97" s="2"/>
      <c r="G97" s="44"/>
    </row>
    <row r="98" spans="1:7" ht="12.75">
      <c r="A98" s="15" t="s">
        <v>6</v>
      </c>
      <c r="B98" s="38" t="s">
        <v>7</v>
      </c>
      <c r="C98" s="2"/>
      <c r="D98" s="46"/>
      <c r="E98" s="69">
        <v>20600</v>
      </c>
      <c r="F98" s="2"/>
      <c r="G98" s="44"/>
    </row>
    <row r="99" spans="1:7" ht="12.75">
      <c r="A99" s="15" t="s">
        <v>8</v>
      </c>
      <c r="B99" s="38" t="s">
        <v>179</v>
      </c>
      <c r="C99" s="2"/>
      <c r="D99" s="46"/>
      <c r="E99" s="69">
        <v>3000</v>
      </c>
      <c r="F99" s="44"/>
      <c r="G99" s="44"/>
    </row>
    <row r="100" spans="1:7" ht="12.75">
      <c r="A100" s="93" t="s">
        <v>989</v>
      </c>
      <c r="B100" s="265" t="s">
        <v>990</v>
      </c>
      <c r="C100" s="94"/>
      <c r="D100" s="266"/>
      <c r="E100" s="254">
        <f>SUM(E87:E99)</f>
        <v>332140</v>
      </c>
      <c r="F100" s="44"/>
      <c r="G100" s="44"/>
    </row>
    <row r="101" spans="1:7" ht="13.5" thickBot="1">
      <c r="A101" s="13"/>
      <c r="B101" s="179"/>
      <c r="C101" s="6"/>
      <c r="D101" s="267"/>
      <c r="E101" s="253"/>
      <c r="F101" s="44"/>
      <c r="G101" s="44"/>
    </row>
    <row r="102" spans="1:7" ht="12.75">
      <c r="A102" s="19">
        <v>400</v>
      </c>
      <c r="B102" s="180" t="s">
        <v>180</v>
      </c>
      <c r="C102" s="21"/>
      <c r="D102" s="263"/>
      <c r="E102" s="164">
        <f>SUM(E100)</f>
        <v>332140</v>
      </c>
      <c r="F102" s="44"/>
      <c r="G102" s="44"/>
    </row>
    <row r="103" spans="1:7" ht="12.75">
      <c r="A103" s="15"/>
      <c r="B103" s="38"/>
      <c r="C103" s="2"/>
      <c r="D103" s="46"/>
      <c r="E103" s="100"/>
      <c r="F103" s="44"/>
      <c r="G103" s="44"/>
    </row>
    <row r="104" spans="1:7" ht="12.75">
      <c r="A104" s="15" t="s">
        <v>825</v>
      </c>
      <c r="B104" s="38" t="s">
        <v>826</v>
      </c>
      <c r="C104" s="2"/>
      <c r="D104" s="46"/>
      <c r="E104" s="69">
        <v>100000</v>
      </c>
      <c r="F104" s="44"/>
      <c r="G104" s="44"/>
    </row>
    <row r="105" spans="1:7" ht="12.75">
      <c r="A105" s="16"/>
      <c r="B105" s="268" t="s">
        <v>827</v>
      </c>
      <c r="C105" s="1"/>
      <c r="D105" s="96"/>
      <c r="E105" s="71"/>
      <c r="F105" s="44"/>
      <c r="G105" s="44"/>
    </row>
    <row r="106" spans="1:7" ht="12.75">
      <c r="A106" s="37" t="s">
        <v>601</v>
      </c>
      <c r="B106" s="269" t="s">
        <v>602</v>
      </c>
      <c r="C106" s="47"/>
      <c r="D106" s="270"/>
      <c r="E106" s="123">
        <f>SUM(E104:E105)</f>
        <v>100000</v>
      </c>
      <c r="F106" s="5"/>
      <c r="G106" s="5"/>
    </row>
    <row r="107" spans="1:7" ht="12.75">
      <c r="A107" s="10"/>
      <c r="B107" s="91"/>
      <c r="C107" s="5"/>
      <c r="D107" s="92"/>
      <c r="E107" s="191"/>
      <c r="F107" s="5"/>
      <c r="G107" s="5"/>
    </row>
    <row r="108" spans="1:7" ht="12.75">
      <c r="A108" s="15" t="s">
        <v>9</v>
      </c>
      <c r="B108" s="38" t="s">
        <v>1011</v>
      </c>
      <c r="C108" s="2"/>
      <c r="D108" s="46"/>
      <c r="E108" s="69">
        <v>19000</v>
      </c>
      <c r="F108" s="44"/>
      <c r="G108" s="44"/>
    </row>
    <row r="109" spans="1:7" ht="12.75">
      <c r="A109" s="15" t="s">
        <v>10</v>
      </c>
      <c r="B109" s="38" t="s">
        <v>1012</v>
      </c>
      <c r="C109" s="2"/>
      <c r="D109" s="46"/>
      <c r="E109" s="69">
        <v>17500</v>
      </c>
      <c r="F109" s="44"/>
      <c r="G109" s="44"/>
    </row>
    <row r="110" spans="1:7" ht="12.75">
      <c r="A110" s="15" t="s">
        <v>11</v>
      </c>
      <c r="B110" s="38" t="s">
        <v>4</v>
      </c>
      <c r="C110" s="2"/>
      <c r="D110" s="46"/>
      <c r="E110" s="69">
        <v>42000</v>
      </c>
      <c r="F110" s="44"/>
      <c r="G110" s="44"/>
    </row>
    <row r="111" spans="1:7" ht="12.75">
      <c r="A111" s="15" t="s">
        <v>793</v>
      </c>
      <c r="B111" s="38" t="s">
        <v>640</v>
      </c>
      <c r="C111" s="2"/>
      <c r="D111" s="46"/>
      <c r="E111" s="69">
        <v>750</v>
      </c>
      <c r="F111" s="44"/>
      <c r="G111" s="44"/>
    </row>
    <row r="112" spans="1:7" ht="12.75">
      <c r="A112" s="15" t="s">
        <v>12</v>
      </c>
      <c r="B112" s="38" t="s">
        <v>641</v>
      </c>
      <c r="C112" s="2"/>
      <c r="D112" s="46"/>
      <c r="E112" s="69">
        <v>700000</v>
      </c>
      <c r="F112" s="44"/>
      <c r="G112" s="44"/>
    </row>
    <row r="113" spans="1:7" ht="12.75">
      <c r="A113" s="16"/>
      <c r="B113" s="48" t="s">
        <v>642</v>
      </c>
      <c r="C113" s="1"/>
      <c r="D113" s="96"/>
      <c r="E113" s="71"/>
      <c r="F113" s="44"/>
      <c r="G113" s="44"/>
    </row>
    <row r="114" spans="1:7" ht="12.75">
      <c r="A114" s="15" t="s">
        <v>181</v>
      </c>
      <c r="B114" s="38" t="s">
        <v>240</v>
      </c>
      <c r="C114" s="2"/>
      <c r="D114" s="46"/>
      <c r="E114" s="69">
        <f>SUM(E108:E113)</f>
        <v>779250</v>
      </c>
      <c r="F114" s="44"/>
      <c r="G114" s="44"/>
    </row>
    <row r="115" spans="1:7" ht="12.75">
      <c r="A115" s="15"/>
      <c r="B115" s="38"/>
      <c r="C115" s="2"/>
      <c r="D115" s="46"/>
      <c r="E115" s="69"/>
      <c r="F115" s="44"/>
      <c r="G115" s="44"/>
    </row>
    <row r="116" spans="1:7" ht="12.75">
      <c r="A116" s="15" t="s">
        <v>674</v>
      </c>
      <c r="B116" s="38" t="s">
        <v>914</v>
      </c>
      <c r="C116" s="2"/>
      <c r="D116" s="46"/>
      <c r="E116" s="69">
        <v>450000</v>
      </c>
      <c r="F116" s="44"/>
      <c r="G116" s="44"/>
    </row>
    <row r="117" spans="1:7" ht="12.75">
      <c r="A117" s="16" t="s">
        <v>675</v>
      </c>
      <c r="B117" s="48" t="s">
        <v>914</v>
      </c>
      <c r="C117" s="1"/>
      <c r="D117" s="96"/>
      <c r="E117" s="71">
        <v>244362</v>
      </c>
      <c r="F117" s="44"/>
      <c r="G117" s="44"/>
    </row>
    <row r="118" spans="1:7" ht="12.75">
      <c r="A118" s="15" t="s">
        <v>915</v>
      </c>
      <c r="B118" s="38" t="s">
        <v>247</v>
      </c>
      <c r="C118" s="2"/>
      <c r="D118" s="46"/>
      <c r="E118" s="69">
        <f>SUM(E116:E117)</f>
        <v>694362</v>
      </c>
      <c r="F118" s="44"/>
      <c r="G118" s="44"/>
    </row>
    <row r="119" spans="1:7" ht="13.5" thickBot="1">
      <c r="A119" s="13"/>
      <c r="B119" s="179"/>
      <c r="C119" s="6"/>
      <c r="D119" s="267"/>
      <c r="E119" s="174"/>
      <c r="F119" s="2"/>
      <c r="G119" s="2"/>
    </row>
    <row r="120" spans="1:7" ht="12.75">
      <c r="A120" s="19">
        <v>600</v>
      </c>
      <c r="B120" s="180" t="s">
        <v>1008</v>
      </c>
      <c r="C120" s="21"/>
      <c r="D120" s="263"/>
      <c r="E120" s="164">
        <f>SUM(E106+E114+E118)</f>
        <v>1573612</v>
      </c>
      <c r="F120" s="34"/>
      <c r="G120" s="34"/>
    </row>
    <row r="121" spans="1:7" ht="12.75">
      <c r="A121" s="15"/>
      <c r="B121" s="38"/>
      <c r="C121" s="2"/>
      <c r="D121" s="46"/>
      <c r="E121" s="69"/>
      <c r="F121" s="2"/>
      <c r="G121" s="2"/>
    </row>
    <row r="122" spans="1:7" ht="12.75">
      <c r="A122" s="16" t="s">
        <v>13</v>
      </c>
      <c r="B122" s="48" t="s">
        <v>4</v>
      </c>
      <c r="C122" s="1"/>
      <c r="D122" s="96"/>
      <c r="E122" s="71">
        <v>38200</v>
      </c>
      <c r="F122" s="34"/>
      <c r="G122" s="34"/>
    </row>
    <row r="123" spans="1:7" ht="12.75">
      <c r="A123" s="15" t="s">
        <v>253</v>
      </c>
      <c r="B123" s="38" t="s">
        <v>254</v>
      </c>
      <c r="C123" s="2"/>
      <c r="D123" s="46"/>
      <c r="E123" s="69">
        <f>SUM(E122)</f>
        <v>38200</v>
      </c>
      <c r="F123" s="34"/>
      <c r="G123" s="34"/>
    </row>
    <row r="124" spans="1:7" ht="12.75">
      <c r="A124" s="19"/>
      <c r="B124" s="180"/>
      <c r="C124" s="21"/>
      <c r="D124" s="263"/>
      <c r="E124" s="164"/>
      <c r="F124" s="34"/>
      <c r="G124" s="34"/>
    </row>
    <row r="125" spans="1:7" ht="12.75">
      <c r="A125" s="15" t="s">
        <v>223</v>
      </c>
      <c r="B125" s="38" t="s">
        <v>956</v>
      </c>
      <c r="C125" s="2"/>
      <c r="D125" s="46"/>
      <c r="E125" s="69">
        <v>300</v>
      </c>
      <c r="F125" s="50"/>
      <c r="G125" s="44"/>
    </row>
    <row r="126" spans="1:7" ht="12.75">
      <c r="A126" s="15" t="s">
        <v>14</v>
      </c>
      <c r="B126" s="38" t="s">
        <v>1018</v>
      </c>
      <c r="C126" s="2"/>
      <c r="D126" s="46"/>
      <c r="E126" s="69">
        <v>69210</v>
      </c>
      <c r="F126" s="2"/>
      <c r="G126" s="44"/>
    </row>
    <row r="127" spans="1:7" ht="12.75">
      <c r="A127" s="15" t="s">
        <v>15</v>
      </c>
      <c r="B127" s="38" t="s">
        <v>1020</v>
      </c>
      <c r="C127" s="2"/>
      <c r="D127" s="46"/>
      <c r="E127" s="69">
        <v>5450</v>
      </c>
      <c r="F127" s="50"/>
      <c r="G127" s="44"/>
    </row>
    <row r="128" spans="1:7" ht="12.75">
      <c r="A128" s="15" t="s">
        <v>16</v>
      </c>
      <c r="B128" s="38" t="s">
        <v>1022</v>
      </c>
      <c r="C128" s="2"/>
      <c r="D128" s="46"/>
      <c r="E128" s="69">
        <v>12864</v>
      </c>
      <c r="F128" s="2"/>
      <c r="G128" s="44"/>
    </row>
    <row r="129" spans="1:7" ht="12.75">
      <c r="A129" s="15" t="s">
        <v>17</v>
      </c>
      <c r="B129" s="38" t="s">
        <v>1024</v>
      </c>
      <c r="C129" s="2"/>
      <c r="D129" s="46"/>
      <c r="E129" s="69">
        <v>1830</v>
      </c>
      <c r="F129" s="2"/>
      <c r="G129" s="44"/>
    </row>
    <row r="130" spans="1:7" ht="12.75">
      <c r="A130" s="15" t="s">
        <v>18</v>
      </c>
      <c r="B130" s="38" t="s">
        <v>1011</v>
      </c>
      <c r="C130" s="2"/>
      <c r="D130" s="46"/>
      <c r="E130" s="69">
        <v>15000</v>
      </c>
      <c r="F130" s="44"/>
      <c r="G130" s="44"/>
    </row>
    <row r="131" spans="1:7" ht="12.75">
      <c r="A131" s="15" t="s">
        <v>19</v>
      </c>
      <c r="B131" s="38" t="s">
        <v>1</v>
      </c>
      <c r="C131" s="2"/>
      <c r="D131" s="46"/>
      <c r="E131" s="69">
        <v>45100</v>
      </c>
      <c r="F131" s="2"/>
      <c r="G131" s="44"/>
    </row>
    <row r="132" spans="1:7" ht="12.75">
      <c r="A132" s="38" t="s">
        <v>20</v>
      </c>
      <c r="B132" s="38" t="s">
        <v>1012</v>
      </c>
      <c r="C132" s="2"/>
      <c r="D132" s="46"/>
      <c r="E132" s="69">
        <v>235020</v>
      </c>
      <c r="F132" s="44"/>
      <c r="G132" s="44"/>
    </row>
    <row r="133" spans="1:7" ht="12.75">
      <c r="A133" s="38" t="s">
        <v>828</v>
      </c>
      <c r="B133" s="38" t="s">
        <v>824</v>
      </c>
      <c r="C133" s="2"/>
      <c r="D133" s="46"/>
      <c r="E133" s="69">
        <v>300</v>
      </c>
      <c r="F133" s="44"/>
      <c r="G133" s="44"/>
    </row>
    <row r="134" spans="1:7" ht="12.75">
      <c r="A134" s="15" t="s">
        <v>21</v>
      </c>
      <c r="B134" s="38" t="s">
        <v>4</v>
      </c>
      <c r="C134" s="2"/>
      <c r="D134" s="46"/>
      <c r="E134" s="69">
        <v>23500</v>
      </c>
      <c r="F134" s="44"/>
      <c r="G134" s="44"/>
    </row>
    <row r="135" spans="1:7" ht="12.75">
      <c r="A135" s="15" t="s">
        <v>22</v>
      </c>
      <c r="B135" s="38" t="s">
        <v>5</v>
      </c>
      <c r="C135" s="2"/>
      <c r="D135" s="46"/>
      <c r="E135" s="69">
        <v>200</v>
      </c>
      <c r="F135" s="2"/>
      <c r="G135" s="44"/>
    </row>
    <row r="136" spans="1:7" ht="12.75">
      <c r="A136" s="15" t="s">
        <v>23</v>
      </c>
      <c r="B136" s="38" t="s">
        <v>7</v>
      </c>
      <c r="C136" s="2"/>
      <c r="D136" s="46"/>
      <c r="E136" s="69">
        <v>6100</v>
      </c>
      <c r="F136" s="50"/>
      <c r="G136" s="44"/>
    </row>
    <row r="137" spans="1:7" ht="12.75">
      <c r="A137" s="16" t="s">
        <v>24</v>
      </c>
      <c r="B137" s="268" t="s">
        <v>25</v>
      </c>
      <c r="C137" s="1"/>
      <c r="D137" s="96"/>
      <c r="E137" s="71">
        <v>3000</v>
      </c>
      <c r="F137" s="50"/>
      <c r="G137" s="44"/>
    </row>
    <row r="138" spans="1:7" ht="12.75">
      <c r="A138" s="15" t="s">
        <v>255</v>
      </c>
      <c r="B138" s="38" t="s">
        <v>247</v>
      </c>
      <c r="C138" s="2"/>
      <c r="D138" s="46"/>
      <c r="E138" s="69">
        <f>SUM(E125:E137)</f>
        <v>417874</v>
      </c>
      <c r="F138" s="44"/>
      <c r="G138" s="44"/>
    </row>
    <row r="139" spans="1:7" ht="13.5" thickBot="1">
      <c r="A139" s="13"/>
      <c r="B139" s="179"/>
      <c r="C139" s="6"/>
      <c r="D139" s="267"/>
      <c r="E139" s="174"/>
      <c r="F139" s="2"/>
      <c r="G139" s="2"/>
    </row>
    <row r="140" spans="1:7" ht="12.75">
      <c r="A140" s="51">
        <v>700</v>
      </c>
      <c r="B140" s="282" t="s">
        <v>256</v>
      </c>
      <c r="C140" s="52"/>
      <c r="D140" s="52"/>
      <c r="E140" s="45">
        <f>SUM(E123+E138)</f>
        <v>456074</v>
      </c>
      <c r="F140" s="34"/>
      <c r="G140" s="34"/>
    </row>
    <row r="141" spans="1:7" ht="12.75">
      <c r="A141" s="19"/>
      <c r="B141" s="21"/>
      <c r="C141" s="21"/>
      <c r="D141" s="21"/>
      <c r="E141" s="27"/>
      <c r="F141" s="34"/>
      <c r="G141" s="34"/>
    </row>
    <row r="142" spans="1:7" ht="12.75">
      <c r="A142" s="22"/>
      <c r="B142" s="23"/>
      <c r="C142" s="23"/>
      <c r="D142" s="23"/>
      <c r="E142" s="117"/>
      <c r="F142" s="34"/>
      <c r="G142" s="34"/>
    </row>
    <row r="143" spans="1:7" ht="12.75">
      <c r="A143" s="20"/>
      <c r="B143" s="21"/>
      <c r="C143" s="21"/>
      <c r="D143" s="21"/>
      <c r="E143" s="34"/>
      <c r="F143" s="34"/>
      <c r="G143" s="34"/>
    </row>
    <row r="144" spans="1:7" ht="12.75">
      <c r="A144" s="20"/>
      <c r="B144" s="21"/>
      <c r="C144" s="21"/>
      <c r="D144" s="21"/>
      <c r="E144" s="34"/>
      <c r="F144" s="34"/>
      <c r="G144" s="34"/>
    </row>
    <row r="145" spans="1:7" ht="13.5" thickBot="1">
      <c r="A145" s="36"/>
      <c r="B145" s="36"/>
      <c r="C145" s="36"/>
      <c r="D145" s="36"/>
      <c r="E145" s="36"/>
      <c r="F145" s="34"/>
      <c r="G145" s="34"/>
    </row>
    <row r="146" spans="1:7" ht="13.5" thickTop="1">
      <c r="A146" s="7" t="s">
        <v>242</v>
      </c>
      <c r="B146" s="255"/>
      <c r="C146" s="250"/>
      <c r="D146" s="256"/>
      <c r="E146" s="251" t="s">
        <v>244</v>
      </c>
      <c r="F146" s="34"/>
      <c r="G146" s="34"/>
    </row>
    <row r="147" spans="1:7" ht="13.5" thickBot="1">
      <c r="A147" s="8" t="s">
        <v>241</v>
      </c>
      <c r="B147" s="257" t="s">
        <v>243</v>
      </c>
      <c r="C147" s="3"/>
      <c r="D147" s="258"/>
      <c r="E147" s="166" t="s">
        <v>1007</v>
      </c>
      <c r="F147" s="34"/>
      <c r="G147" s="34"/>
    </row>
    <row r="148" spans="1:7" ht="14.25" thickBot="1" thickTop="1">
      <c r="A148" s="40" t="s">
        <v>982</v>
      </c>
      <c r="B148" s="59" t="s">
        <v>983</v>
      </c>
      <c r="C148" s="39"/>
      <c r="D148" s="252"/>
      <c r="E148" s="252" t="s">
        <v>984</v>
      </c>
      <c r="F148" s="34"/>
      <c r="G148" s="34"/>
    </row>
    <row r="149" spans="1:7" ht="12.75">
      <c r="A149" s="19"/>
      <c r="B149" s="21"/>
      <c r="C149" s="21"/>
      <c r="D149" s="21"/>
      <c r="E149" s="27"/>
      <c r="F149" s="34"/>
      <c r="G149" s="34"/>
    </row>
    <row r="150" spans="1:7" ht="12.75">
      <c r="A150" s="84" t="s">
        <v>917</v>
      </c>
      <c r="B150" s="77" t="s">
        <v>4</v>
      </c>
      <c r="C150" s="77"/>
      <c r="D150" s="77"/>
      <c r="E150" s="88">
        <v>20000</v>
      </c>
      <c r="F150" s="34"/>
      <c r="G150" s="34"/>
    </row>
    <row r="151" spans="1:7" ht="12.75">
      <c r="A151" s="80" t="s">
        <v>918</v>
      </c>
      <c r="B151" s="335" t="s">
        <v>919</v>
      </c>
      <c r="C151" s="74"/>
      <c r="D151" s="74"/>
      <c r="E151" s="75">
        <f>SUM(E150)</f>
        <v>20000</v>
      </c>
      <c r="F151" s="34"/>
      <c r="G151" s="34"/>
    </row>
    <row r="152" spans="1:7" ht="13.5" thickBot="1">
      <c r="A152" s="65"/>
      <c r="B152" s="42"/>
      <c r="C152" s="42"/>
      <c r="D152" s="42"/>
      <c r="E152" s="337"/>
      <c r="F152" s="34"/>
      <c r="G152" s="34"/>
    </row>
    <row r="153" spans="1:7" ht="12.75">
      <c r="A153" s="19">
        <v>710</v>
      </c>
      <c r="B153" s="21" t="s">
        <v>920</v>
      </c>
      <c r="C153" s="21"/>
      <c r="D153" s="21"/>
      <c r="E153" s="27">
        <f>SUM(E151)</f>
        <v>20000</v>
      </c>
      <c r="F153" s="34"/>
      <c r="G153" s="34"/>
    </row>
    <row r="154" spans="1:7" ht="12.75">
      <c r="A154" s="19"/>
      <c r="B154" s="180"/>
      <c r="C154" s="21"/>
      <c r="D154" s="263"/>
      <c r="E154" s="164"/>
      <c r="F154" s="34"/>
      <c r="G154" s="34"/>
    </row>
    <row r="155" spans="1:7" ht="12.75">
      <c r="A155" s="37" t="s">
        <v>26</v>
      </c>
      <c r="B155" s="70" t="s">
        <v>1011</v>
      </c>
      <c r="C155" s="21"/>
      <c r="D155" s="263"/>
      <c r="E155" s="97">
        <v>6000</v>
      </c>
      <c r="F155" s="34"/>
      <c r="G155" s="34"/>
    </row>
    <row r="156" spans="1:7" ht="12.75">
      <c r="A156" s="41" t="s">
        <v>27</v>
      </c>
      <c r="B156" s="274" t="s">
        <v>4</v>
      </c>
      <c r="C156" s="23"/>
      <c r="D156" s="176"/>
      <c r="E156" s="114">
        <v>6000</v>
      </c>
      <c r="F156" s="34"/>
      <c r="G156" s="34"/>
    </row>
    <row r="157" spans="1:7" ht="12.75">
      <c r="A157" s="37" t="s">
        <v>182</v>
      </c>
      <c r="B157" s="70" t="s">
        <v>183</v>
      </c>
      <c r="C157" s="49"/>
      <c r="D157" s="275"/>
      <c r="E157" s="97">
        <f>SUM(E155:E156)</f>
        <v>12000</v>
      </c>
      <c r="F157" s="34"/>
      <c r="G157" s="34"/>
    </row>
    <row r="158" spans="1:7" ht="13.5" thickBot="1">
      <c r="A158" s="13"/>
      <c r="B158" s="179"/>
      <c r="C158" s="6"/>
      <c r="D158" s="267"/>
      <c r="E158" s="174"/>
      <c r="F158" s="34"/>
      <c r="G158" s="34"/>
    </row>
    <row r="159" spans="1:7" ht="12.75">
      <c r="A159" s="51">
        <v>730</v>
      </c>
      <c r="B159" s="282" t="s">
        <v>1009</v>
      </c>
      <c r="C159" s="52"/>
      <c r="D159" s="283"/>
      <c r="E159" s="175">
        <f>SUM(E157)</f>
        <v>12000</v>
      </c>
      <c r="F159" s="34"/>
      <c r="G159" s="34"/>
    </row>
    <row r="160" spans="1:7" ht="12.75">
      <c r="A160" s="10"/>
      <c r="B160" s="5"/>
      <c r="C160" s="195" t="s">
        <v>609</v>
      </c>
      <c r="D160" s="196" t="s">
        <v>604</v>
      </c>
      <c r="E160" s="110"/>
      <c r="F160" s="34"/>
      <c r="G160" s="34"/>
    </row>
    <row r="161" spans="1:7" ht="12.75">
      <c r="A161" s="15" t="s">
        <v>28</v>
      </c>
      <c r="B161" s="38" t="s">
        <v>1018</v>
      </c>
      <c r="C161" s="44">
        <v>52826</v>
      </c>
      <c r="D161" s="69"/>
      <c r="E161" s="69">
        <v>52826</v>
      </c>
      <c r="F161" s="44"/>
      <c r="G161" s="44"/>
    </row>
    <row r="162" spans="1:7" ht="12.75">
      <c r="A162" s="15" t="s">
        <v>29</v>
      </c>
      <c r="B162" s="38" t="s">
        <v>1022</v>
      </c>
      <c r="C162" s="44">
        <v>9102</v>
      </c>
      <c r="D162" s="69"/>
      <c r="E162" s="69">
        <v>9102</v>
      </c>
      <c r="F162" s="50"/>
      <c r="G162" s="44"/>
    </row>
    <row r="163" spans="1:7" ht="12.75">
      <c r="A163" s="15" t="s">
        <v>30</v>
      </c>
      <c r="B163" s="38" t="s">
        <v>1024</v>
      </c>
      <c r="C163" s="44">
        <v>1295</v>
      </c>
      <c r="D163" s="69"/>
      <c r="E163" s="69">
        <v>1295</v>
      </c>
      <c r="F163" s="50"/>
      <c r="G163" s="44"/>
    </row>
    <row r="164" spans="1:7" ht="12.75">
      <c r="A164" s="15" t="s">
        <v>31</v>
      </c>
      <c r="B164" s="264" t="s">
        <v>1011</v>
      </c>
      <c r="C164" s="44">
        <v>1877</v>
      </c>
      <c r="D164" s="69">
        <v>1000</v>
      </c>
      <c r="E164" s="69">
        <v>2877</v>
      </c>
      <c r="F164" s="50"/>
      <c r="G164" s="44"/>
    </row>
    <row r="165" spans="1:7" ht="12.75">
      <c r="A165" s="16" t="s">
        <v>289</v>
      </c>
      <c r="B165" s="48" t="s">
        <v>4</v>
      </c>
      <c r="C165" s="62">
        <v>1500</v>
      </c>
      <c r="D165" s="71">
        <v>1000</v>
      </c>
      <c r="E165" s="71">
        <v>2500</v>
      </c>
      <c r="F165" s="2"/>
      <c r="G165" s="44"/>
    </row>
    <row r="166" spans="1:7" ht="12.75">
      <c r="A166" s="15" t="s">
        <v>261</v>
      </c>
      <c r="B166" s="38" t="s">
        <v>262</v>
      </c>
      <c r="C166" s="44">
        <f>SUM(C161:C165)</f>
        <v>66600</v>
      </c>
      <c r="D166" s="69">
        <f>SUM(D161:D165)</f>
        <v>2000</v>
      </c>
      <c r="E166" s="69">
        <f>SUM(E161:E165)</f>
        <v>68600</v>
      </c>
      <c r="F166" s="44"/>
      <c r="G166" s="44"/>
    </row>
    <row r="167" spans="1:7" ht="12.75">
      <c r="A167" s="15"/>
      <c r="B167" s="38"/>
      <c r="C167" s="44"/>
      <c r="D167" s="69"/>
      <c r="E167" s="69"/>
      <c r="F167" s="44"/>
      <c r="G167" s="44"/>
    </row>
    <row r="168" spans="1:7" ht="12.75">
      <c r="A168" s="15" t="s">
        <v>32</v>
      </c>
      <c r="B168" s="38" t="s">
        <v>33</v>
      </c>
      <c r="C168" s="2"/>
      <c r="D168" s="46"/>
      <c r="E168" s="69">
        <v>81360</v>
      </c>
      <c r="F168" s="2"/>
      <c r="G168" s="44"/>
    </row>
    <row r="169" spans="1:7" ht="12.75">
      <c r="A169" s="15" t="s">
        <v>34</v>
      </c>
      <c r="B169" s="38" t="s">
        <v>1011</v>
      </c>
      <c r="C169" s="2"/>
      <c r="D169" s="46"/>
      <c r="E169" s="69">
        <v>3583</v>
      </c>
      <c r="F169" s="44"/>
      <c r="G169" s="44"/>
    </row>
    <row r="170" spans="1:7" ht="12.75">
      <c r="A170" s="15" t="s">
        <v>35</v>
      </c>
      <c r="B170" s="38" t="s">
        <v>4</v>
      </c>
      <c r="C170" s="2"/>
      <c r="D170" s="46"/>
      <c r="E170" s="69">
        <v>6808</v>
      </c>
      <c r="F170" s="44"/>
      <c r="G170" s="44"/>
    </row>
    <row r="171" spans="1:7" ht="12.75">
      <c r="A171" s="15" t="s">
        <v>36</v>
      </c>
      <c r="B171" s="264" t="s">
        <v>5</v>
      </c>
      <c r="C171" s="2"/>
      <c r="D171" s="46"/>
      <c r="E171" s="69">
        <v>500</v>
      </c>
      <c r="F171" s="44"/>
      <c r="G171" s="44"/>
    </row>
    <row r="172" spans="1:7" ht="12.75">
      <c r="A172" s="35" t="s">
        <v>184</v>
      </c>
      <c r="B172" s="276" t="s">
        <v>185</v>
      </c>
      <c r="C172" s="57"/>
      <c r="D172" s="277"/>
      <c r="E172" s="192">
        <f>SUM(E168:E171)</f>
        <v>92251</v>
      </c>
      <c r="F172" s="2"/>
      <c r="G172" s="44"/>
    </row>
    <row r="173" spans="1:7" ht="12.75">
      <c r="A173" s="10"/>
      <c r="B173" s="91"/>
      <c r="C173" s="5"/>
      <c r="D173" s="92"/>
      <c r="E173" s="191"/>
      <c r="F173" s="5"/>
      <c r="G173" s="5"/>
    </row>
    <row r="174" spans="1:7" ht="12.75">
      <c r="A174" s="37" t="s">
        <v>224</v>
      </c>
      <c r="B174" s="38" t="s">
        <v>956</v>
      </c>
      <c r="C174" s="47"/>
      <c r="D174" s="270"/>
      <c r="E174" s="123">
        <v>200</v>
      </c>
      <c r="F174" s="44"/>
      <c r="G174" s="44"/>
    </row>
    <row r="175" spans="1:7" ht="12.75">
      <c r="A175" s="15" t="s">
        <v>37</v>
      </c>
      <c r="B175" s="38" t="s">
        <v>1018</v>
      </c>
      <c r="C175" s="2"/>
      <c r="D175" s="46"/>
      <c r="E175" s="69">
        <v>554116</v>
      </c>
      <c r="F175" s="44"/>
      <c r="G175" s="44"/>
    </row>
    <row r="176" spans="1:7" ht="12.75">
      <c r="A176" s="15" t="s">
        <v>38</v>
      </c>
      <c r="B176" s="38" t="s">
        <v>1020</v>
      </c>
      <c r="C176" s="2"/>
      <c r="D176" s="46"/>
      <c r="E176" s="69">
        <v>29045</v>
      </c>
      <c r="F176" s="44"/>
      <c r="G176" s="44"/>
    </row>
    <row r="177" spans="1:7" ht="12.75">
      <c r="A177" s="15" t="s">
        <v>39</v>
      </c>
      <c r="B177" s="38" t="s">
        <v>1022</v>
      </c>
      <c r="C177" s="2"/>
      <c r="D177" s="46"/>
      <c r="E177" s="69">
        <v>97006</v>
      </c>
      <c r="F177" s="50"/>
      <c r="G177" s="44"/>
    </row>
    <row r="178" spans="1:7" ht="12.75">
      <c r="A178" s="15" t="s">
        <v>40</v>
      </c>
      <c r="B178" s="38" t="s">
        <v>1024</v>
      </c>
      <c r="C178" s="2"/>
      <c r="D178" s="46"/>
      <c r="E178" s="69">
        <v>13793</v>
      </c>
      <c r="F178" s="50"/>
      <c r="G178" s="44"/>
    </row>
    <row r="179" spans="1:7" ht="12.75">
      <c r="A179" s="15" t="s">
        <v>413</v>
      </c>
      <c r="B179" s="264" t="s">
        <v>414</v>
      </c>
      <c r="C179" s="2"/>
      <c r="D179" s="46"/>
      <c r="E179" s="69">
        <v>1600</v>
      </c>
      <c r="F179" s="50"/>
      <c r="G179" s="44"/>
    </row>
    <row r="180" spans="1:7" ht="12.75">
      <c r="A180" s="15" t="s">
        <v>41</v>
      </c>
      <c r="B180" s="38" t="s">
        <v>1011</v>
      </c>
      <c r="C180" s="2"/>
      <c r="D180" s="46"/>
      <c r="E180" s="69">
        <v>60200</v>
      </c>
      <c r="F180" s="44"/>
      <c r="G180" s="44"/>
    </row>
    <row r="181" spans="1:7" ht="12.75">
      <c r="A181" s="15" t="s">
        <v>42</v>
      </c>
      <c r="B181" s="38" t="s">
        <v>1</v>
      </c>
      <c r="C181" s="2"/>
      <c r="D181" s="46"/>
      <c r="E181" s="69">
        <v>15500</v>
      </c>
      <c r="F181" s="44"/>
      <c r="G181" s="44"/>
    </row>
    <row r="182" spans="1:7" ht="12.75">
      <c r="A182" s="15" t="s">
        <v>43</v>
      </c>
      <c r="B182" s="38" t="s">
        <v>1012</v>
      </c>
      <c r="C182" s="2"/>
      <c r="D182" s="46"/>
      <c r="E182" s="69">
        <v>13000</v>
      </c>
      <c r="F182" s="44"/>
      <c r="G182" s="44"/>
    </row>
    <row r="183" spans="1:7" ht="12.75">
      <c r="A183" s="15" t="s">
        <v>829</v>
      </c>
      <c r="B183" s="38" t="s">
        <v>824</v>
      </c>
      <c r="C183" s="2"/>
      <c r="D183" s="46"/>
      <c r="E183" s="69">
        <v>200</v>
      </c>
      <c r="F183" s="44"/>
      <c r="G183" s="44"/>
    </row>
    <row r="184" spans="1:7" ht="12.75">
      <c r="A184" s="15" t="s">
        <v>44</v>
      </c>
      <c r="B184" s="38" t="s">
        <v>4</v>
      </c>
      <c r="C184" s="2"/>
      <c r="D184" s="46"/>
      <c r="E184" s="69">
        <v>76700</v>
      </c>
      <c r="F184" s="44"/>
      <c r="G184" s="44"/>
    </row>
    <row r="185" spans="1:7" ht="12.75">
      <c r="A185" s="15" t="s">
        <v>916</v>
      </c>
      <c r="B185" s="38" t="s">
        <v>867</v>
      </c>
      <c r="C185" s="2"/>
      <c r="D185" s="46"/>
      <c r="E185" s="69">
        <v>2400</v>
      </c>
      <c r="F185" s="44"/>
      <c r="G185" s="44"/>
    </row>
    <row r="186" spans="1:7" ht="12.75">
      <c r="A186" s="15" t="s">
        <v>45</v>
      </c>
      <c r="B186" s="38" t="s">
        <v>5</v>
      </c>
      <c r="C186" s="2"/>
      <c r="D186" s="46"/>
      <c r="E186" s="69">
        <v>1500</v>
      </c>
      <c r="F186" s="2"/>
      <c r="G186" s="44"/>
    </row>
    <row r="187" spans="1:7" ht="12.75">
      <c r="A187" s="15" t="s">
        <v>46</v>
      </c>
      <c r="B187" s="38" t="s">
        <v>7</v>
      </c>
      <c r="C187" s="2"/>
      <c r="D187" s="46"/>
      <c r="E187" s="69">
        <v>12000</v>
      </c>
      <c r="F187" s="2"/>
      <c r="G187" s="44"/>
    </row>
    <row r="188" spans="1:7" ht="12.75">
      <c r="A188" s="15" t="s">
        <v>48</v>
      </c>
      <c r="B188" s="38" t="s">
        <v>179</v>
      </c>
      <c r="C188" s="2"/>
      <c r="D188" s="46"/>
      <c r="E188" s="69">
        <v>16063</v>
      </c>
      <c r="F188" s="2"/>
      <c r="G188" s="44"/>
    </row>
    <row r="189" spans="1:7" ht="12.75">
      <c r="A189" s="16" t="s">
        <v>921</v>
      </c>
      <c r="B189" s="48" t="s">
        <v>922</v>
      </c>
      <c r="C189" s="1"/>
      <c r="D189" s="96"/>
      <c r="E189" s="71">
        <v>50000</v>
      </c>
      <c r="F189" s="2"/>
      <c r="G189" s="44"/>
    </row>
    <row r="190" spans="1:7" ht="12.75">
      <c r="A190" s="15" t="s">
        <v>239</v>
      </c>
      <c r="B190" s="38" t="s">
        <v>186</v>
      </c>
      <c r="C190" s="2"/>
      <c r="D190" s="46"/>
      <c r="E190" s="69">
        <f>SUM(E174:E189)</f>
        <v>943323</v>
      </c>
      <c r="F190" s="44"/>
      <c r="G190" s="2"/>
    </row>
    <row r="191" spans="1:7" ht="12.75">
      <c r="A191" s="19"/>
      <c r="B191" s="21"/>
      <c r="C191" s="55"/>
      <c r="D191" s="278"/>
      <c r="E191" s="271"/>
      <c r="F191" s="44"/>
      <c r="G191" s="2"/>
    </row>
    <row r="192" spans="1:7" ht="12.75">
      <c r="A192" s="80" t="s">
        <v>925</v>
      </c>
      <c r="B192" s="74" t="s">
        <v>799</v>
      </c>
      <c r="C192" s="330"/>
      <c r="D192" s="332"/>
      <c r="E192" s="189">
        <v>2000</v>
      </c>
      <c r="F192" s="44"/>
      <c r="G192" s="2"/>
    </row>
    <row r="193" spans="1:7" ht="12.75">
      <c r="A193" s="80" t="s">
        <v>923</v>
      </c>
      <c r="B193" s="74" t="s">
        <v>1011</v>
      </c>
      <c r="C193" s="330"/>
      <c r="D193" s="332"/>
      <c r="E193" s="189">
        <v>4000</v>
      </c>
      <c r="F193" s="44"/>
      <c r="G193" s="2"/>
    </row>
    <row r="194" spans="1:7" ht="12.75">
      <c r="A194" s="84" t="s">
        <v>924</v>
      </c>
      <c r="B194" s="77" t="s">
        <v>4</v>
      </c>
      <c r="C194" s="195"/>
      <c r="D194" s="196"/>
      <c r="E194" s="190">
        <v>2000</v>
      </c>
      <c r="F194" s="44"/>
      <c r="G194" s="2"/>
    </row>
    <row r="195" spans="1:7" ht="12.75">
      <c r="A195" s="80" t="s">
        <v>926</v>
      </c>
      <c r="B195" s="74" t="s">
        <v>927</v>
      </c>
      <c r="C195" s="330"/>
      <c r="D195" s="332"/>
      <c r="E195" s="189">
        <f>SUM(E192:E194)</f>
        <v>8000</v>
      </c>
      <c r="F195" s="44"/>
      <c r="G195" s="2"/>
    </row>
    <row r="196" spans="1:7" ht="12.75">
      <c r="A196" s="19"/>
      <c r="B196" s="21"/>
      <c r="C196" s="55"/>
      <c r="D196" s="278"/>
      <c r="E196" s="271"/>
      <c r="F196" s="44"/>
      <c r="G196" s="2"/>
    </row>
    <row r="197" spans="1:7" ht="12.75">
      <c r="A197" s="15" t="s">
        <v>49</v>
      </c>
      <c r="B197" s="38" t="s">
        <v>50</v>
      </c>
      <c r="C197" s="2"/>
      <c r="D197" s="46"/>
      <c r="E197" s="69">
        <v>1900</v>
      </c>
      <c r="F197" s="44"/>
      <c r="G197" s="44"/>
    </row>
    <row r="198" spans="1:7" ht="12.75">
      <c r="A198" s="15" t="s">
        <v>612</v>
      </c>
      <c r="B198" s="279" t="s">
        <v>1011</v>
      </c>
      <c r="C198" s="2"/>
      <c r="D198" s="46"/>
      <c r="E198" s="69">
        <v>1600</v>
      </c>
      <c r="F198" s="44"/>
      <c r="G198" s="44"/>
    </row>
    <row r="199" spans="1:7" ht="12.75">
      <c r="A199" s="15" t="s">
        <v>618</v>
      </c>
      <c r="B199" s="279" t="s">
        <v>4</v>
      </c>
      <c r="C199" s="2"/>
      <c r="D199" s="46"/>
      <c r="E199" s="69">
        <v>2000</v>
      </c>
      <c r="F199" s="44"/>
      <c r="G199" s="44"/>
    </row>
    <row r="200" spans="1:7" ht="12.75">
      <c r="A200" s="16" t="s">
        <v>51</v>
      </c>
      <c r="B200" s="48" t="s">
        <v>7</v>
      </c>
      <c r="C200" s="1"/>
      <c r="D200" s="96"/>
      <c r="E200" s="71">
        <v>20000</v>
      </c>
      <c r="F200" s="44"/>
      <c r="G200" s="44"/>
    </row>
    <row r="201" spans="1:7" ht="12.75">
      <c r="A201" s="28" t="s">
        <v>264</v>
      </c>
      <c r="B201" s="38" t="s">
        <v>247</v>
      </c>
      <c r="C201" s="2"/>
      <c r="D201" s="46"/>
      <c r="E201" s="69">
        <f>SUM(E197:E200)</f>
        <v>25500</v>
      </c>
      <c r="F201" s="44"/>
      <c r="G201" s="44"/>
    </row>
    <row r="202" spans="1:7" ht="13.5" thickBot="1">
      <c r="A202" s="65"/>
      <c r="B202" s="261"/>
      <c r="C202" s="42"/>
      <c r="D202" s="262"/>
      <c r="E202" s="174"/>
      <c r="F202" s="44"/>
      <c r="G202" s="44"/>
    </row>
    <row r="203" spans="1:7" ht="12.75">
      <c r="A203" s="19">
        <v>750</v>
      </c>
      <c r="B203" s="180" t="s">
        <v>263</v>
      </c>
      <c r="C203" s="21"/>
      <c r="D203" s="263"/>
      <c r="E203" s="164">
        <f>SUM(E166+E172+E190+E195+E201)</f>
        <v>1137674</v>
      </c>
      <c r="F203" s="44"/>
      <c r="G203" s="44"/>
    </row>
    <row r="204" spans="1:7" ht="12.75">
      <c r="A204" s="19"/>
      <c r="B204" s="180"/>
      <c r="C204" s="55"/>
      <c r="D204" s="278"/>
      <c r="E204" s="272"/>
      <c r="F204" s="2"/>
      <c r="G204" s="2"/>
    </row>
    <row r="205" spans="1:7" ht="12.75">
      <c r="A205" s="37"/>
      <c r="B205" s="70"/>
      <c r="C205" s="195" t="s">
        <v>609</v>
      </c>
      <c r="D205" s="196" t="s">
        <v>604</v>
      </c>
      <c r="E205" s="97"/>
      <c r="F205" s="50"/>
      <c r="G205" s="44"/>
    </row>
    <row r="206" spans="1:7" ht="12.75">
      <c r="A206" s="41" t="s">
        <v>206</v>
      </c>
      <c r="B206" s="183" t="s">
        <v>4</v>
      </c>
      <c r="C206" s="64">
        <v>1380</v>
      </c>
      <c r="D206" s="114"/>
      <c r="E206" s="114">
        <v>1380</v>
      </c>
      <c r="F206" s="50"/>
      <c r="G206" s="44"/>
    </row>
    <row r="207" spans="1:7" ht="12.75">
      <c r="A207" s="37" t="s">
        <v>265</v>
      </c>
      <c r="B207" s="70" t="s">
        <v>611</v>
      </c>
      <c r="C207" s="56">
        <f>SUM(C206)</f>
        <v>1380</v>
      </c>
      <c r="D207" s="113"/>
      <c r="E207" s="97">
        <f>SUM(E206)</f>
        <v>1380</v>
      </c>
      <c r="F207" s="2"/>
      <c r="G207" s="2"/>
    </row>
    <row r="208" spans="1:7" ht="12.75">
      <c r="A208" s="37"/>
      <c r="B208" s="280" t="s">
        <v>610</v>
      </c>
      <c r="C208" s="56"/>
      <c r="D208" s="113"/>
      <c r="E208" s="97"/>
      <c r="F208" s="2"/>
      <c r="G208" s="2"/>
    </row>
    <row r="209" spans="1:7" ht="13.5" thickBot="1">
      <c r="A209" s="65"/>
      <c r="B209" s="261"/>
      <c r="C209" s="18"/>
      <c r="D209" s="281"/>
      <c r="E209" s="188"/>
      <c r="F209" s="34"/>
      <c r="G209" s="34"/>
    </row>
    <row r="210" spans="1:7" ht="12.75">
      <c r="A210" s="51">
        <v>751</v>
      </c>
      <c r="B210" s="282" t="s">
        <v>229</v>
      </c>
      <c r="C210" s="52"/>
      <c r="D210" s="283"/>
      <c r="E210" s="175">
        <f>SUM(E207)</f>
        <v>1380</v>
      </c>
      <c r="F210" s="2"/>
      <c r="G210" s="2"/>
    </row>
    <row r="211" spans="1:7" ht="12.75">
      <c r="A211" s="14"/>
      <c r="B211" s="180" t="s">
        <v>230</v>
      </c>
      <c r="C211" s="21"/>
      <c r="D211" s="263"/>
      <c r="E211" s="164"/>
      <c r="F211" s="2"/>
      <c r="G211" s="2"/>
    </row>
    <row r="212" spans="1:7" ht="12.75">
      <c r="A212" s="14"/>
      <c r="B212" s="180"/>
      <c r="C212" s="21"/>
      <c r="D212" s="263"/>
      <c r="E212" s="164"/>
      <c r="F212" s="2"/>
      <c r="G212" s="2"/>
    </row>
    <row r="213" spans="1:7" ht="12.75">
      <c r="A213" s="24"/>
      <c r="B213" s="284"/>
      <c r="C213" s="23"/>
      <c r="D213" s="176"/>
      <c r="E213" s="273"/>
      <c r="F213" s="2"/>
      <c r="G213" s="2"/>
    </row>
    <row r="214" spans="1:7" ht="12.75">
      <c r="A214" s="21"/>
      <c r="B214" s="21"/>
      <c r="C214" s="21"/>
      <c r="D214" s="21"/>
      <c r="E214" s="34"/>
      <c r="F214" s="2"/>
      <c r="G214" s="2"/>
    </row>
    <row r="215" spans="1:7" ht="12.75">
      <c r="A215" s="21"/>
      <c r="B215" s="21"/>
      <c r="C215" s="21"/>
      <c r="D215" s="21"/>
      <c r="E215" s="34"/>
      <c r="F215" s="2"/>
      <c r="G215" s="2"/>
    </row>
    <row r="216" spans="1:7" ht="12.75">
      <c r="A216" s="21"/>
      <c r="B216" s="21"/>
      <c r="C216" s="21"/>
      <c r="D216" s="21"/>
      <c r="E216" s="34"/>
      <c r="F216" s="2"/>
      <c r="G216" s="2"/>
    </row>
    <row r="217" spans="1:7" ht="13.5" thickBot="1">
      <c r="A217" s="36"/>
      <c r="B217" s="36"/>
      <c r="C217" s="36"/>
      <c r="D217" s="36"/>
      <c r="E217" s="36"/>
      <c r="F217" s="2"/>
      <c r="G217" s="2"/>
    </row>
    <row r="218" spans="1:7" ht="13.5" thickTop="1">
      <c r="A218" s="177" t="s">
        <v>242</v>
      </c>
      <c r="B218" s="255"/>
      <c r="C218" s="250"/>
      <c r="D218" s="256"/>
      <c r="E218" s="251" t="s">
        <v>244</v>
      </c>
      <c r="F218" s="2"/>
      <c r="G218" s="2"/>
    </row>
    <row r="219" spans="1:7" ht="13.5" thickBot="1">
      <c r="A219" s="58" t="s">
        <v>241</v>
      </c>
      <c r="B219" s="257" t="s">
        <v>243</v>
      </c>
      <c r="C219" s="3"/>
      <c r="D219" s="258"/>
      <c r="E219" s="166" t="s">
        <v>1007</v>
      </c>
      <c r="F219" s="2"/>
      <c r="G219" s="2"/>
    </row>
    <row r="220" spans="1:7" ht="14.25" thickBot="1" thickTop="1">
      <c r="A220" s="59" t="s">
        <v>982</v>
      </c>
      <c r="B220" s="59" t="s">
        <v>983</v>
      </c>
      <c r="C220" s="39"/>
      <c r="D220" s="252"/>
      <c r="E220" s="252" t="s">
        <v>984</v>
      </c>
      <c r="F220" s="2"/>
      <c r="G220" s="2"/>
    </row>
    <row r="221" spans="1:7" ht="12.75">
      <c r="A221" s="115"/>
      <c r="B221" s="115"/>
      <c r="C221" s="81"/>
      <c r="D221" s="259"/>
      <c r="E221" s="69"/>
      <c r="F221" s="2"/>
      <c r="G221" s="2"/>
    </row>
    <row r="222" spans="1:7" ht="12.75">
      <c r="A222" s="115" t="s">
        <v>928</v>
      </c>
      <c r="B222" s="115" t="s">
        <v>1022</v>
      </c>
      <c r="C222" s="81"/>
      <c r="D222" s="259"/>
      <c r="E222" s="69">
        <v>300</v>
      </c>
      <c r="F222" s="2"/>
      <c r="G222" s="2"/>
    </row>
    <row r="223" spans="1:7" ht="12.75">
      <c r="A223" s="115" t="s">
        <v>929</v>
      </c>
      <c r="B223" s="115" t="s">
        <v>1024</v>
      </c>
      <c r="C223" s="81"/>
      <c r="D223" s="259"/>
      <c r="E223" s="69">
        <v>50</v>
      </c>
      <c r="F223" s="2"/>
      <c r="G223" s="2"/>
    </row>
    <row r="224" spans="1:7" ht="12.75">
      <c r="A224" s="115" t="s">
        <v>802</v>
      </c>
      <c r="B224" s="115" t="s">
        <v>799</v>
      </c>
      <c r="C224" s="81"/>
      <c r="D224" s="259"/>
      <c r="E224" s="69">
        <v>5200</v>
      </c>
      <c r="F224" s="2"/>
      <c r="G224" s="2"/>
    </row>
    <row r="225" spans="1:7" ht="12.75">
      <c r="A225" s="38" t="s">
        <v>52</v>
      </c>
      <c r="B225" s="38" t="s">
        <v>1011</v>
      </c>
      <c r="C225" s="2"/>
      <c r="D225" s="46"/>
      <c r="E225" s="69">
        <v>20000</v>
      </c>
      <c r="F225" s="2"/>
      <c r="G225" s="2"/>
    </row>
    <row r="226" spans="1:7" ht="12.75">
      <c r="A226" s="38" t="s">
        <v>53</v>
      </c>
      <c r="B226" s="38" t="s">
        <v>1</v>
      </c>
      <c r="C226" s="2"/>
      <c r="D226" s="46"/>
      <c r="E226" s="69">
        <v>7000</v>
      </c>
      <c r="F226" s="2"/>
      <c r="G226" s="2"/>
    </row>
    <row r="227" spans="1:7" ht="12.75">
      <c r="A227" s="38" t="s">
        <v>54</v>
      </c>
      <c r="B227" s="38" t="s">
        <v>1012</v>
      </c>
      <c r="C227" s="2"/>
      <c r="D227" s="46"/>
      <c r="E227" s="69">
        <v>1000</v>
      </c>
      <c r="F227" s="2"/>
      <c r="G227" s="2"/>
    </row>
    <row r="228" spans="1:7" ht="12.75">
      <c r="A228" s="38" t="s">
        <v>55</v>
      </c>
      <c r="B228" s="38" t="s">
        <v>4</v>
      </c>
      <c r="C228" s="2"/>
      <c r="D228" s="46"/>
      <c r="E228" s="69">
        <v>4300</v>
      </c>
      <c r="F228" s="2"/>
      <c r="G228" s="2"/>
    </row>
    <row r="229" spans="1:7" ht="12.75">
      <c r="A229" s="38" t="s">
        <v>56</v>
      </c>
      <c r="B229" s="38" t="s">
        <v>5</v>
      </c>
      <c r="C229" s="2"/>
      <c r="D229" s="46"/>
      <c r="E229" s="69">
        <v>400</v>
      </c>
      <c r="F229" s="2"/>
      <c r="G229" s="2"/>
    </row>
    <row r="230" spans="1:7" ht="12.75">
      <c r="A230" s="38" t="s">
        <v>57</v>
      </c>
      <c r="B230" s="38" t="s">
        <v>7</v>
      </c>
      <c r="C230" s="2"/>
      <c r="D230" s="46"/>
      <c r="E230" s="69">
        <v>15000</v>
      </c>
      <c r="F230" s="2"/>
      <c r="G230" s="2"/>
    </row>
    <row r="231" spans="1:7" ht="12.75">
      <c r="A231" s="276" t="s">
        <v>187</v>
      </c>
      <c r="B231" s="276" t="s">
        <v>58</v>
      </c>
      <c r="C231" s="57"/>
      <c r="D231" s="277"/>
      <c r="E231" s="192">
        <f>SUM(E222:E230)</f>
        <v>53250</v>
      </c>
      <c r="F231" s="2"/>
      <c r="G231" s="2"/>
    </row>
    <row r="232" spans="1:7" ht="12.75">
      <c r="A232" s="38"/>
      <c r="B232" s="38"/>
      <c r="C232" s="2"/>
      <c r="D232" s="46"/>
      <c r="E232" s="100"/>
      <c r="F232" s="2"/>
      <c r="G232" s="2"/>
    </row>
    <row r="233" spans="1:7" ht="12.75">
      <c r="A233" s="38"/>
      <c r="B233" s="38"/>
      <c r="C233" s="195" t="s">
        <v>609</v>
      </c>
      <c r="D233" s="196" t="s">
        <v>604</v>
      </c>
      <c r="E233" s="100"/>
      <c r="F233" s="2"/>
      <c r="G233" s="2"/>
    </row>
    <row r="234" spans="1:7" ht="12.75">
      <c r="A234" s="38" t="s">
        <v>874</v>
      </c>
      <c r="B234" s="38" t="s">
        <v>799</v>
      </c>
      <c r="C234" s="330"/>
      <c r="D234" s="189">
        <v>2400</v>
      </c>
      <c r="E234" s="111">
        <v>2400</v>
      </c>
      <c r="F234" s="2"/>
      <c r="G234" s="2"/>
    </row>
    <row r="235" spans="1:7" ht="12.75">
      <c r="A235" s="38" t="s">
        <v>59</v>
      </c>
      <c r="B235" s="38" t="s">
        <v>1011</v>
      </c>
      <c r="C235" s="44">
        <v>400</v>
      </c>
      <c r="D235" s="69">
        <v>5500</v>
      </c>
      <c r="E235" s="69">
        <v>5900</v>
      </c>
      <c r="F235" s="2"/>
      <c r="G235" s="2"/>
    </row>
    <row r="236" spans="1:7" ht="12.75">
      <c r="A236" s="38" t="s">
        <v>60</v>
      </c>
      <c r="B236" s="38" t="s">
        <v>1</v>
      </c>
      <c r="C236" s="44"/>
      <c r="D236" s="69">
        <v>1500</v>
      </c>
      <c r="E236" s="69">
        <v>1500</v>
      </c>
      <c r="F236" s="2"/>
      <c r="G236" s="2"/>
    </row>
    <row r="237" spans="1:7" ht="12.75">
      <c r="A237" s="38" t="s">
        <v>61</v>
      </c>
      <c r="B237" s="38" t="s">
        <v>4</v>
      </c>
      <c r="C237" s="44"/>
      <c r="D237" s="69">
        <v>5000</v>
      </c>
      <c r="E237" s="69">
        <v>5000</v>
      </c>
      <c r="F237" s="2"/>
      <c r="G237" s="2"/>
    </row>
    <row r="238" spans="1:7" ht="12.75">
      <c r="A238" s="48" t="s">
        <v>225</v>
      </c>
      <c r="B238" s="268" t="s">
        <v>5</v>
      </c>
      <c r="C238" s="62"/>
      <c r="D238" s="71">
        <v>200</v>
      </c>
      <c r="E238" s="71">
        <v>200</v>
      </c>
      <c r="F238" s="2"/>
      <c r="G238" s="2"/>
    </row>
    <row r="239" spans="1:7" ht="12.75">
      <c r="A239" s="38" t="s">
        <v>266</v>
      </c>
      <c r="B239" s="38" t="s">
        <v>267</v>
      </c>
      <c r="C239" s="44">
        <f>SUM(C234:C238)</f>
        <v>400</v>
      </c>
      <c r="D239" s="69">
        <f>SUM(D234:D238)</f>
        <v>14600</v>
      </c>
      <c r="E239" s="69">
        <f>SUM(E234:E238)</f>
        <v>15000</v>
      </c>
      <c r="F239" s="2"/>
      <c r="G239" s="2"/>
    </row>
    <row r="240" spans="1:7" ht="13.5" thickBot="1">
      <c r="A240" s="292"/>
      <c r="B240" s="261"/>
      <c r="C240" s="42"/>
      <c r="D240" s="262"/>
      <c r="E240" s="174"/>
      <c r="F240" s="2"/>
      <c r="G240" s="2"/>
    </row>
    <row r="241" spans="1:7" ht="12.75">
      <c r="A241" s="163">
        <v>754</v>
      </c>
      <c r="B241" s="180" t="s">
        <v>188</v>
      </c>
      <c r="C241" s="21"/>
      <c r="D241" s="263"/>
      <c r="E241" s="164">
        <f>SUM(E231+E239)</f>
        <v>68250</v>
      </c>
      <c r="F241" s="2"/>
      <c r="G241" s="2"/>
    </row>
    <row r="242" spans="1:7" ht="12.75">
      <c r="A242" s="163"/>
      <c r="B242" s="180"/>
      <c r="C242" s="21"/>
      <c r="D242" s="263"/>
      <c r="E242" s="164"/>
      <c r="F242" s="2"/>
      <c r="G242" s="2"/>
    </row>
    <row r="243" spans="1:7" ht="12.75">
      <c r="A243" s="115" t="s">
        <v>415</v>
      </c>
      <c r="B243" s="279" t="s">
        <v>1011</v>
      </c>
      <c r="C243" s="74"/>
      <c r="D243" s="288"/>
      <c r="E243" s="172">
        <v>3000</v>
      </c>
      <c r="F243" s="2"/>
      <c r="G243" s="2"/>
    </row>
    <row r="244" spans="1:7" ht="12.75">
      <c r="A244" s="260" t="s">
        <v>416</v>
      </c>
      <c r="B244" s="274" t="s">
        <v>4</v>
      </c>
      <c r="C244" s="77"/>
      <c r="D244" s="289"/>
      <c r="E244" s="173">
        <v>30000</v>
      </c>
      <c r="F244" s="2"/>
      <c r="G244" s="2"/>
    </row>
    <row r="245" spans="1:7" ht="12.75">
      <c r="A245" s="115" t="s">
        <v>417</v>
      </c>
      <c r="B245" s="279" t="s">
        <v>427</v>
      </c>
      <c r="C245" s="74"/>
      <c r="D245" s="288"/>
      <c r="E245" s="172">
        <f>SUM(E243:E244)</f>
        <v>33000</v>
      </c>
      <c r="F245" s="2"/>
      <c r="G245" s="2"/>
    </row>
    <row r="246" spans="1:7" ht="13.5" thickBot="1">
      <c r="A246" s="293"/>
      <c r="B246" s="295"/>
      <c r="C246" s="128"/>
      <c r="D246" s="290"/>
      <c r="E246" s="285"/>
      <c r="F246" s="2"/>
      <c r="G246" s="2"/>
    </row>
    <row r="247" spans="1:7" ht="12.75">
      <c r="A247" s="294">
        <v>756</v>
      </c>
      <c r="B247" s="296" t="s">
        <v>428</v>
      </c>
      <c r="C247" s="79"/>
      <c r="D247" s="291"/>
      <c r="E247" s="286">
        <f>SUM(E245)</f>
        <v>33000</v>
      </c>
      <c r="F247" s="2"/>
      <c r="G247" s="2"/>
    </row>
    <row r="248" spans="1:7" ht="12.75">
      <c r="A248" s="163"/>
      <c r="B248" s="180" t="s">
        <v>429</v>
      </c>
      <c r="C248" s="21"/>
      <c r="D248" s="263"/>
      <c r="E248" s="164"/>
      <c r="F248" s="2"/>
      <c r="G248" s="2"/>
    </row>
    <row r="249" spans="1:7" ht="12.75">
      <c r="A249" s="163"/>
      <c r="B249" s="180"/>
      <c r="C249" s="21"/>
      <c r="D249" s="263"/>
      <c r="E249" s="164"/>
      <c r="F249" s="2"/>
      <c r="G249" s="2"/>
    </row>
    <row r="250" spans="1:7" ht="12.75">
      <c r="A250" s="115" t="s">
        <v>430</v>
      </c>
      <c r="B250" s="279" t="s">
        <v>287</v>
      </c>
      <c r="C250" s="74"/>
      <c r="D250" s="288"/>
      <c r="E250" s="172">
        <v>44000</v>
      </c>
      <c r="F250" s="2"/>
      <c r="G250" s="2"/>
    </row>
    <row r="251" spans="1:7" ht="12.75">
      <c r="A251" s="260"/>
      <c r="B251" s="274" t="s">
        <v>288</v>
      </c>
      <c r="C251" s="77"/>
      <c r="D251" s="289"/>
      <c r="E251" s="173"/>
      <c r="F251" s="2"/>
      <c r="G251" s="2"/>
    </row>
    <row r="252" spans="1:7" ht="12.75">
      <c r="A252" s="115" t="s">
        <v>431</v>
      </c>
      <c r="B252" s="279" t="s">
        <v>432</v>
      </c>
      <c r="C252" s="74"/>
      <c r="D252" s="288"/>
      <c r="E252" s="172">
        <f>SUM(E250:E251)</f>
        <v>44000</v>
      </c>
      <c r="F252" s="2"/>
      <c r="G252" s="2"/>
    </row>
    <row r="253" spans="1:7" ht="12.75">
      <c r="A253" s="163"/>
      <c r="B253" s="181" t="s">
        <v>433</v>
      </c>
      <c r="C253" s="74"/>
      <c r="D253" s="288"/>
      <c r="E253" s="164"/>
      <c r="F253" s="2"/>
      <c r="G253" s="2"/>
    </row>
    <row r="254" spans="1:7" ht="13.5" thickBot="1">
      <c r="A254" s="292"/>
      <c r="B254" s="295"/>
      <c r="C254" s="128"/>
      <c r="D254" s="290"/>
      <c r="E254" s="188"/>
      <c r="F254" s="2"/>
      <c r="G254" s="2"/>
    </row>
    <row r="255" spans="1:7" ht="12.75">
      <c r="A255" s="163">
        <v>757</v>
      </c>
      <c r="B255" s="296" t="s">
        <v>434</v>
      </c>
      <c r="C255" s="74"/>
      <c r="D255" s="288"/>
      <c r="E255" s="164">
        <f>SUM(E252)</f>
        <v>44000</v>
      </c>
      <c r="F255" s="2"/>
      <c r="G255" s="2"/>
    </row>
    <row r="256" spans="1:7" ht="12.75">
      <c r="A256" s="38"/>
      <c r="B256" s="38"/>
      <c r="C256" s="2"/>
      <c r="D256" s="46"/>
      <c r="E256" s="100"/>
      <c r="F256" s="2"/>
      <c r="G256" s="2"/>
    </row>
    <row r="257" spans="1:7" ht="12.75">
      <c r="A257" s="48" t="s">
        <v>62</v>
      </c>
      <c r="B257" s="48" t="s">
        <v>63</v>
      </c>
      <c r="C257" s="1"/>
      <c r="D257" s="96"/>
      <c r="E257" s="299">
        <v>100000</v>
      </c>
      <c r="F257" s="2"/>
      <c r="G257" s="44"/>
    </row>
    <row r="258" spans="1:7" ht="12.75">
      <c r="A258" s="38" t="s">
        <v>189</v>
      </c>
      <c r="B258" s="38" t="s">
        <v>64</v>
      </c>
      <c r="C258" s="2"/>
      <c r="D258" s="46"/>
      <c r="E258" s="111">
        <f>SUM(E257)</f>
        <v>100000</v>
      </c>
      <c r="F258" s="2"/>
      <c r="G258" s="2"/>
    </row>
    <row r="259" spans="1:7" ht="13.5" thickBot="1">
      <c r="A259" s="292"/>
      <c r="B259" s="261"/>
      <c r="C259" s="42"/>
      <c r="D259" s="262"/>
      <c r="E259" s="350"/>
      <c r="F259" s="34"/>
      <c r="G259" s="34"/>
    </row>
    <row r="260" spans="1:7" ht="12.75">
      <c r="A260" s="163">
        <v>758</v>
      </c>
      <c r="B260" s="163" t="s">
        <v>978</v>
      </c>
      <c r="C260" s="5"/>
      <c r="D260" s="92"/>
      <c r="E260" s="302">
        <f>SUM(E258)</f>
        <v>100000</v>
      </c>
      <c r="F260" s="2"/>
      <c r="G260" s="2"/>
    </row>
    <row r="261" spans="1:7" ht="12.75">
      <c r="A261" s="38"/>
      <c r="B261" s="38"/>
      <c r="C261" s="2"/>
      <c r="D261" s="46"/>
      <c r="E261" s="100"/>
      <c r="F261" s="44"/>
      <c r="G261" s="44"/>
    </row>
    <row r="262" spans="1:7" ht="12.75">
      <c r="A262" s="38" t="s">
        <v>65</v>
      </c>
      <c r="B262" s="38" t="s">
        <v>956</v>
      </c>
      <c r="C262" s="2"/>
      <c r="D262" s="46"/>
      <c r="E262" s="69">
        <v>123542</v>
      </c>
      <c r="F262" s="2"/>
      <c r="G262" s="44"/>
    </row>
    <row r="263" spans="1:7" ht="12.75">
      <c r="A263" s="38" t="s">
        <v>67</v>
      </c>
      <c r="B263" s="38" t="s">
        <v>1018</v>
      </c>
      <c r="C263" s="2"/>
      <c r="D263" s="46"/>
      <c r="E263" s="69">
        <v>2076132</v>
      </c>
      <c r="F263" s="44"/>
      <c r="G263" s="44"/>
    </row>
    <row r="264" spans="1:7" ht="12.75">
      <c r="A264" s="38" t="s">
        <v>68</v>
      </c>
      <c r="B264" s="38" t="s">
        <v>1020</v>
      </c>
      <c r="C264" s="2"/>
      <c r="D264" s="46"/>
      <c r="E264" s="69">
        <v>166177</v>
      </c>
      <c r="F264" s="44"/>
      <c r="G264" s="44"/>
    </row>
    <row r="265" spans="1:7" ht="12.75">
      <c r="A265" s="38" t="s">
        <v>69</v>
      </c>
      <c r="B265" s="38" t="s">
        <v>1022</v>
      </c>
      <c r="C265" s="2"/>
      <c r="D265" s="46"/>
      <c r="E265" s="69">
        <v>402039</v>
      </c>
      <c r="F265" s="44"/>
      <c r="G265" s="44"/>
    </row>
    <row r="266" spans="1:7" ht="12.75">
      <c r="A266" s="38" t="s">
        <v>894</v>
      </c>
      <c r="B266" s="38" t="s">
        <v>896</v>
      </c>
      <c r="C266" s="2"/>
      <c r="D266" s="46"/>
      <c r="E266" s="69">
        <v>1916</v>
      </c>
      <c r="F266" s="44"/>
      <c r="G266" s="44"/>
    </row>
    <row r="267" spans="1:7" ht="12.75">
      <c r="A267" s="38" t="s">
        <v>895</v>
      </c>
      <c r="B267" s="38" t="s">
        <v>896</v>
      </c>
      <c r="C267" s="2"/>
      <c r="D267" s="46"/>
      <c r="E267" s="69">
        <v>639</v>
      </c>
      <c r="F267" s="44"/>
      <c r="G267" s="44"/>
    </row>
    <row r="268" spans="1:7" ht="12.75">
      <c r="A268" s="38" t="s">
        <v>70</v>
      </c>
      <c r="B268" s="38" t="s">
        <v>1024</v>
      </c>
      <c r="C268" s="2"/>
      <c r="D268" s="46"/>
      <c r="E268" s="69">
        <v>56418</v>
      </c>
      <c r="F268" s="44"/>
      <c r="G268" s="44"/>
    </row>
    <row r="269" spans="1:7" ht="12.75">
      <c r="A269" s="38" t="s">
        <v>897</v>
      </c>
      <c r="B269" s="38" t="s">
        <v>899</v>
      </c>
      <c r="C269" s="2"/>
      <c r="D269" s="46"/>
      <c r="E269" s="69">
        <v>269</v>
      </c>
      <c r="F269" s="44"/>
      <c r="G269" s="44"/>
    </row>
    <row r="270" spans="1:7" ht="12.75">
      <c r="A270" s="38" t="s">
        <v>898</v>
      </c>
      <c r="B270" s="38" t="s">
        <v>899</v>
      </c>
      <c r="C270" s="2"/>
      <c r="D270" s="46"/>
      <c r="E270" s="69">
        <v>89</v>
      </c>
      <c r="F270" s="44"/>
      <c r="G270" s="44"/>
    </row>
    <row r="271" spans="1:7" ht="12.75">
      <c r="A271" s="38" t="s">
        <v>845</v>
      </c>
      <c r="B271" s="38" t="s">
        <v>799</v>
      </c>
      <c r="C271" s="2"/>
      <c r="D271" s="46"/>
      <c r="E271" s="69">
        <v>3400</v>
      </c>
      <c r="F271" s="44"/>
      <c r="G271" s="44"/>
    </row>
    <row r="272" spans="1:7" ht="12.75">
      <c r="A272" s="38" t="s">
        <v>900</v>
      </c>
      <c r="B272" s="38" t="s">
        <v>902</v>
      </c>
      <c r="C272" s="2"/>
      <c r="D272" s="46"/>
      <c r="E272" s="69">
        <v>10974</v>
      </c>
      <c r="F272" s="44"/>
      <c r="G272" s="44"/>
    </row>
    <row r="273" spans="1:7" ht="12.75">
      <c r="A273" s="38" t="s">
        <v>901</v>
      </c>
      <c r="B273" s="38" t="s">
        <v>902</v>
      </c>
      <c r="C273" s="2"/>
      <c r="D273" s="46"/>
      <c r="E273" s="69">
        <v>3658</v>
      </c>
      <c r="F273" s="44"/>
      <c r="G273" s="44"/>
    </row>
    <row r="274" spans="1:7" ht="12.75">
      <c r="A274" s="38" t="s">
        <v>71</v>
      </c>
      <c r="B274" s="38" t="s">
        <v>1011</v>
      </c>
      <c r="C274" s="2"/>
      <c r="D274" s="46"/>
      <c r="E274" s="69">
        <v>58254</v>
      </c>
      <c r="F274" s="44"/>
      <c r="G274" s="44"/>
    </row>
    <row r="275" spans="1:7" ht="12.75">
      <c r="A275" s="38" t="s">
        <v>903</v>
      </c>
      <c r="B275" s="38" t="s">
        <v>905</v>
      </c>
      <c r="C275" s="2"/>
      <c r="D275" s="46"/>
      <c r="E275" s="69">
        <v>8750</v>
      </c>
      <c r="F275" s="44"/>
      <c r="G275" s="44"/>
    </row>
    <row r="276" spans="1:7" ht="12.75">
      <c r="A276" s="38" t="s">
        <v>904</v>
      </c>
      <c r="B276" s="38" t="s">
        <v>905</v>
      </c>
      <c r="C276" s="2"/>
      <c r="D276" s="46"/>
      <c r="E276" s="69">
        <v>2917</v>
      </c>
      <c r="F276" s="44"/>
      <c r="G276" s="44"/>
    </row>
    <row r="277" spans="1:7" ht="12.75">
      <c r="A277" s="38" t="s">
        <v>72</v>
      </c>
      <c r="B277" s="38" t="s">
        <v>190</v>
      </c>
      <c r="C277" s="2"/>
      <c r="D277" s="46"/>
      <c r="E277" s="69">
        <v>9143</v>
      </c>
      <c r="F277" s="44"/>
      <c r="G277" s="44"/>
    </row>
    <row r="278" spans="1:7" ht="12.75">
      <c r="A278" s="38" t="s">
        <v>906</v>
      </c>
      <c r="B278" s="38" t="s">
        <v>908</v>
      </c>
      <c r="C278" s="2"/>
      <c r="D278" s="46"/>
      <c r="E278" s="69">
        <v>2175</v>
      </c>
      <c r="F278" s="44"/>
      <c r="G278" s="44"/>
    </row>
    <row r="279" spans="1:7" ht="12.75">
      <c r="A279" s="38" t="s">
        <v>907</v>
      </c>
      <c r="B279" s="38" t="s">
        <v>908</v>
      </c>
      <c r="C279" s="2"/>
      <c r="D279" s="46"/>
      <c r="E279" s="69">
        <v>725</v>
      </c>
      <c r="F279" s="44"/>
      <c r="G279" s="44"/>
    </row>
    <row r="280" spans="1:7" ht="12.75">
      <c r="A280" s="38" t="s">
        <v>73</v>
      </c>
      <c r="B280" s="38" t="s">
        <v>1</v>
      </c>
      <c r="C280" s="2"/>
      <c r="D280" s="46"/>
      <c r="E280" s="69">
        <v>120251</v>
      </c>
      <c r="F280" s="44"/>
      <c r="G280" s="44"/>
    </row>
    <row r="281" spans="1:7" ht="12.75">
      <c r="A281" s="38" t="s">
        <v>74</v>
      </c>
      <c r="B281" s="38" t="s">
        <v>1012</v>
      </c>
      <c r="C281" s="2"/>
      <c r="D281" s="46"/>
      <c r="E281" s="69">
        <v>12251</v>
      </c>
      <c r="F281" s="44"/>
      <c r="G281" s="44"/>
    </row>
    <row r="282" spans="1:7" ht="12.75">
      <c r="A282" s="38"/>
      <c r="B282" s="38"/>
      <c r="C282" s="2"/>
      <c r="D282" s="46"/>
      <c r="E282" s="69"/>
      <c r="F282" s="44"/>
      <c r="G282" s="44"/>
    </row>
    <row r="283" spans="1:7" ht="12.75">
      <c r="A283" s="48"/>
      <c r="B283" s="48"/>
      <c r="C283" s="1"/>
      <c r="D283" s="96"/>
      <c r="E283" s="71"/>
      <c r="F283" s="44"/>
      <c r="G283" s="44"/>
    </row>
    <row r="284" spans="1:7" ht="12.75">
      <c r="A284" s="2"/>
      <c r="B284" s="2"/>
      <c r="C284" s="2"/>
      <c r="D284" s="2"/>
      <c r="E284" s="44"/>
      <c r="F284" s="44"/>
      <c r="G284" s="44"/>
    </row>
    <row r="285" spans="1:7" ht="12.75">
      <c r="A285" s="2"/>
      <c r="B285" s="2"/>
      <c r="C285" s="2"/>
      <c r="D285" s="2"/>
      <c r="E285" s="44"/>
      <c r="F285" s="44"/>
      <c r="G285" s="44"/>
    </row>
    <row r="286" spans="1:7" ht="12.75">
      <c r="A286" s="2"/>
      <c r="B286" s="2"/>
      <c r="C286" s="2"/>
      <c r="D286" s="2"/>
      <c r="E286" s="44"/>
      <c r="F286" s="44"/>
      <c r="G286" s="44"/>
    </row>
    <row r="287" spans="1:7" ht="12.75">
      <c r="A287" s="2"/>
      <c r="B287" s="2"/>
      <c r="C287" s="2"/>
      <c r="D287" s="2"/>
      <c r="E287" s="44"/>
      <c r="F287" s="44"/>
      <c r="G287" s="44"/>
    </row>
    <row r="288" spans="1:7" ht="12.75">
      <c r="A288" s="2"/>
      <c r="B288" s="2"/>
      <c r="C288" s="2"/>
      <c r="D288" s="2"/>
      <c r="E288" s="44"/>
      <c r="F288" s="44"/>
      <c r="G288" s="44"/>
    </row>
    <row r="289" spans="1:7" ht="13.5" thickBot="1">
      <c r="A289" s="36"/>
      <c r="B289" s="36"/>
      <c r="C289" s="36"/>
      <c r="D289" s="36"/>
      <c r="E289" s="36"/>
      <c r="F289" s="44"/>
      <c r="G289" s="44"/>
    </row>
    <row r="290" spans="1:7" ht="13.5" thickTop="1">
      <c r="A290" s="7" t="s">
        <v>242</v>
      </c>
      <c r="B290" s="255"/>
      <c r="C290" s="250"/>
      <c r="D290" s="256"/>
      <c r="E290" s="251" t="s">
        <v>244</v>
      </c>
      <c r="F290" s="44"/>
      <c r="G290" s="44"/>
    </row>
    <row r="291" spans="1:7" ht="13.5" thickBot="1">
      <c r="A291" s="8" t="s">
        <v>241</v>
      </c>
      <c r="B291" s="257" t="s">
        <v>243</v>
      </c>
      <c r="C291" s="3"/>
      <c r="D291" s="258"/>
      <c r="E291" s="166" t="s">
        <v>1007</v>
      </c>
      <c r="F291" s="44"/>
      <c r="G291" s="44"/>
    </row>
    <row r="292" spans="1:7" ht="14.25" thickBot="1" thickTop="1">
      <c r="A292" s="40" t="s">
        <v>982</v>
      </c>
      <c r="B292" s="59" t="s">
        <v>983</v>
      </c>
      <c r="C292" s="39"/>
      <c r="D292" s="252"/>
      <c r="E292" s="252" t="s">
        <v>984</v>
      </c>
      <c r="F292" s="44"/>
      <c r="G292" s="44"/>
    </row>
    <row r="293" spans="1:7" ht="12.75">
      <c r="A293" s="38"/>
      <c r="B293" s="38"/>
      <c r="C293" s="2"/>
      <c r="D293" s="46"/>
      <c r="E293" s="69"/>
      <c r="F293" s="44"/>
      <c r="G293" s="44"/>
    </row>
    <row r="294" spans="1:7" ht="12.75">
      <c r="A294" s="38" t="s">
        <v>846</v>
      </c>
      <c r="B294" s="38" t="s">
        <v>824</v>
      </c>
      <c r="C294" s="2"/>
      <c r="D294" s="46"/>
      <c r="E294" s="69">
        <v>4529</v>
      </c>
      <c r="F294" s="44"/>
      <c r="G294" s="44"/>
    </row>
    <row r="295" spans="1:7" ht="12.75">
      <c r="A295" s="38" t="s">
        <v>75</v>
      </c>
      <c r="B295" s="38" t="s">
        <v>4</v>
      </c>
      <c r="C295" s="2"/>
      <c r="D295" s="46"/>
      <c r="E295" s="69">
        <v>38563</v>
      </c>
      <c r="F295" s="50"/>
      <c r="G295" s="44"/>
    </row>
    <row r="296" spans="1:7" ht="12.75">
      <c r="A296" s="38" t="s">
        <v>909</v>
      </c>
      <c r="B296" s="38" t="s">
        <v>911</v>
      </c>
      <c r="C296" s="2"/>
      <c r="D296" s="46"/>
      <c r="E296" s="69">
        <v>24756</v>
      </c>
      <c r="F296" s="50"/>
      <c r="G296" s="44"/>
    </row>
    <row r="297" spans="1:7" ht="12.75">
      <c r="A297" s="38" t="s">
        <v>910</v>
      </c>
      <c r="B297" s="38" t="s">
        <v>911</v>
      </c>
      <c r="C297" s="2"/>
      <c r="D297" s="46"/>
      <c r="E297" s="69">
        <v>8252</v>
      </c>
      <c r="F297" s="50"/>
      <c r="G297" s="44"/>
    </row>
    <row r="298" spans="1:7" ht="12.75">
      <c r="A298" s="38" t="s">
        <v>76</v>
      </c>
      <c r="B298" s="38" t="s">
        <v>5</v>
      </c>
      <c r="C298" s="2"/>
      <c r="D298" s="46"/>
      <c r="E298" s="69">
        <v>11818</v>
      </c>
      <c r="F298" s="50"/>
      <c r="G298" s="44"/>
    </row>
    <row r="299" spans="1:7" ht="12.75">
      <c r="A299" s="38" t="s">
        <v>77</v>
      </c>
      <c r="B299" s="38" t="s">
        <v>7</v>
      </c>
      <c r="C299" s="2"/>
      <c r="D299" s="46"/>
      <c r="E299" s="69">
        <v>12373.69</v>
      </c>
      <c r="F299" s="44"/>
      <c r="G299" s="44"/>
    </row>
    <row r="300" spans="1:7" ht="12.75">
      <c r="A300" s="38" t="s">
        <v>78</v>
      </c>
      <c r="B300" s="38" t="s">
        <v>215</v>
      </c>
      <c r="C300" s="2"/>
      <c r="D300" s="46"/>
      <c r="E300" s="69">
        <v>131005</v>
      </c>
      <c r="F300" s="44"/>
      <c r="G300" s="44"/>
    </row>
    <row r="301" spans="1:7" ht="12.75">
      <c r="A301" s="38" t="s">
        <v>830</v>
      </c>
      <c r="B301" s="38" t="s">
        <v>952</v>
      </c>
      <c r="C301" s="2"/>
      <c r="D301" s="46"/>
      <c r="E301" s="69">
        <v>634053.86</v>
      </c>
      <c r="F301" s="44"/>
      <c r="G301" s="44"/>
    </row>
    <row r="302" spans="1:7" ht="12.75">
      <c r="A302" s="48" t="s">
        <v>953</v>
      </c>
      <c r="B302" s="48" t="s">
        <v>952</v>
      </c>
      <c r="C302" s="1"/>
      <c r="D302" s="96"/>
      <c r="E302" s="71">
        <v>211351.29</v>
      </c>
      <c r="F302" s="44"/>
      <c r="G302" s="44"/>
    </row>
    <row r="303" spans="1:7" ht="12.75">
      <c r="A303" s="276" t="s">
        <v>979</v>
      </c>
      <c r="B303" s="276" t="s">
        <v>980</v>
      </c>
      <c r="C303" s="57"/>
      <c r="D303" s="277"/>
      <c r="E303" s="192">
        <f>SUM(E262:E302)</f>
        <v>4136420.84</v>
      </c>
      <c r="F303" s="2"/>
      <c r="G303" s="2"/>
    </row>
    <row r="304" spans="1:7" ht="12.75">
      <c r="A304" s="38"/>
      <c r="B304" s="38"/>
      <c r="C304" s="2"/>
      <c r="D304" s="46"/>
      <c r="E304" s="69"/>
      <c r="F304" s="2"/>
      <c r="G304" s="2"/>
    </row>
    <row r="305" spans="1:7" ht="12.75">
      <c r="A305" s="15" t="s">
        <v>849</v>
      </c>
      <c r="B305" s="38" t="s">
        <v>956</v>
      </c>
      <c r="C305" s="2"/>
      <c r="D305" s="46"/>
      <c r="E305" s="69">
        <v>11822</v>
      </c>
      <c r="F305" s="2"/>
      <c r="G305" s="2"/>
    </row>
    <row r="306" spans="1:7" ht="12.75">
      <c r="A306" s="15" t="s">
        <v>850</v>
      </c>
      <c r="B306" s="38" t="s">
        <v>1018</v>
      </c>
      <c r="C306" s="2"/>
      <c r="D306" s="46"/>
      <c r="E306" s="69">
        <v>145272</v>
      </c>
      <c r="F306" s="2"/>
      <c r="G306" s="2"/>
    </row>
    <row r="307" spans="1:7" ht="12.75">
      <c r="A307" s="15" t="s">
        <v>851</v>
      </c>
      <c r="B307" s="38" t="s">
        <v>1020</v>
      </c>
      <c r="C307" s="2"/>
      <c r="D307" s="46"/>
      <c r="E307" s="69">
        <v>9818</v>
      </c>
      <c r="F307" s="2"/>
      <c r="G307" s="2"/>
    </row>
    <row r="308" spans="1:7" ht="12.75">
      <c r="A308" s="15" t="s">
        <v>852</v>
      </c>
      <c r="B308" s="38" t="s">
        <v>1022</v>
      </c>
      <c r="C308" s="2"/>
      <c r="D308" s="46"/>
      <c r="E308" s="69">
        <v>28680</v>
      </c>
      <c r="F308" s="2"/>
      <c r="G308" s="2"/>
    </row>
    <row r="309" spans="1:7" ht="12.75">
      <c r="A309" s="15" t="s">
        <v>853</v>
      </c>
      <c r="B309" s="38" t="s">
        <v>1024</v>
      </c>
      <c r="C309" s="2"/>
      <c r="D309" s="46"/>
      <c r="E309" s="69">
        <v>4026</v>
      </c>
      <c r="F309" s="2"/>
      <c r="G309" s="2"/>
    </row>
    <row r="310" spans="1:7" ht="12.75">
      <c r="A310" s="15" t="s">
        <v>854</v>
      </c>
      <c r="B310" s="38" t="s">
        <v>1011</v>
      </c>
      <c r="C310" s="2"/>
      <c r="D310" s="46"/>
      <c r="E310" s="69">
        <v>11222</v>
      </c>
      <c r="F310" s="2"/>
      <c r="G310" s="2"/>
    </row>
    <row r="311" spans="1:7" ht="12.75">
      <c r="A311" s="15" t="s">
        <v>855</v>
      </c>
      <c r="B311" s="38" t="s">
        <v>190</v>
      </c>
      <c r="C311" s="2"/>
      <c r="D311" s="46"/>
      <c r="E311" s="69">
        <v>2312</v>
      </c>
      <c r="F311" s="2"/>
      <c r="G311" s="2"/>
    </row>
    <row r="312" spans="1:7" ht="12.75">
      <c r="A312" s="15" t="s">
        <v>856</v>
      </c>
      <c r="B312" s="38" t="s">
        <v>1</v>
      </c>
      <c r="C312" s="2"/>
      <c r="D312" s="46"/>
      <c r="E312" s="69">
        <v>5264</v>
      </c>
      <c r="F312" s="2"/>
      <c r="G312" s="2"/>
    </row>
    <row r="313" spans="1:7" ht="12.75">
      <c r="A313" s="15" t="s">
        <v>857</v>
      </c>
      <c r="B313" s="38" t="s">
        <v>1012</v>
      </c>
      <c r="C313" s="2"/>
      <c r="D313" s="46"/>
      <c r="E313" s="69">
        <v>1073</v>
      </c>
      <c r="F313" s="2"/>
      <c r="G313" s="2"/>
    </row>
    <row r="314" spans="1:7" ht="12.75">
      <c r="A314" s="15" t="s">
        <v>858</v>
      </c>
      <c r="B314" s="38" t="s">
        <v>824</v>
      </c>
      <c r="C314" s="2"/>
      <c r="D314" s="46"/>
      <c r="E314" s="69">
        <v>255</v>
      </c>
      <c r="F314" s="2"/>
      <c r="G314" s="2"/>
    </row>
    <row r="315" spans="1:7" ht="12.75">
      <c r="A315" s="15" t="s">
        <v>859</v>
      </c>
      <c r="B315" s="38" t="s">
        <v>4</v>
      </c>
      <c r="C315" s="2"/>
      <c r="D315" s="46"/>
      <c r="E315" s="69">
        <v>1686</v>
      </c>
      <c r="F315" s="2"/>
      <c r="G315" s="2"/>
    </row>
    <row r="316" spans="1:7" ht="12.75">
      <c r="A316" s="15" t="s">
        <v>860</v>
      </c>
      <c r="B316" s="38" t="s">
        <v>5</v>
      </c>
      <c r="C316" s="2"/>
      <c r="D316" s="46"/>
      <c r="E316" s="69">
        <v>745</v>
      </c>
      <c r="F316" s="2"/>
      <c r="G316" s="2"/>
    </row>
    <row r="317" spans="1:7" ht="12.75">
      <c r="A317" s="16" t="s">
        <v>861</v>
      </c>
      <c r="B317" s="48" t="s">
        <v>179</v>
      </c>
      <c r="C317" s="1"/>
      <c r="D317" s="96"/>
      <c r="E317" s="71">
        <v>7888</v>
      </c>
      <c r="F317" s="2"/>
      <c r="G317" s="2"/>
    </row>
    <row r="318" spans="1:7" ht="12.75">
      <c r="A318" s="15" t="s">
        <v>862</v>
      </c>
      <c r="B318" s="38" t="s">
        <v>863</v>
      </c>
      <c r="C318" s="2"/>
      <c r="D318" s="46"/>
      <c r="E318" s="69">
        <f>SUM(E305:E317)</f>
        <v>230063</v>
      </c>
      <c r="F318" s="2"/>
      <c r="G318" s="2"/>
    </row>
    <row r="319" spans="1:7" ht="12.75">
      <c r="A319" s="38"/>
      <c r="B319" s="38"/>
      <c r="C319" s="2"/>
      <c r="D319" s="46"/>
      <c r="E319" s="69"/>
      <c r="F319" s="2"/>
      <c r="G319" s="2"/>
    </row>
    <row r="320" spans="1:7" ht="12.75">
      <c r="A320" s="15" t="s">
        <v>79</v>
      </c>
      <c r="B320" s="38" t="s">
        <v>956</v>
      </c>
      <c r="C320" s="2"/>
      <c r="D320" s="46"/>
      <c r="E320" s="69">
        <v>26774</v>
      </c>
      <c r="F320" s="44"/>
      <c r="G320" s="44"/>
    </row>
    <row r="321" spans="1:7" ht="12.75">
      <c r="A321" s="15" t="s">
        <v>80</v>
      </c>
      <c r="B321" s="38" t="s">
        <v>1018</v>
      </c>
      <c r="C321" s="2"/>
      <c r="D321" s="46"/>
      <c r="E321" s="69">
        <v>465858</v>
      </c>
      <c r="F321" s="44"/>
      <c r="G321" s="44"/>
    </row>
    <row r="322" spans="1:7" ht="12.75">
      <c r="A322" s="15" t="s">
        <v>81</v>
      </c>
      <c r="B322" s="38" t="s">
        <v>1020</v>
      </c>
      <c r="C322" s="2"/>
      <c r="D322" s="46"/>
      <c r="E322" s="69">
        <v>48631</v>
      </c>
      <c r="F322" s="44"/>
      <c r="G322" s="44"/>
    </row>
    <row r="323" spans="1:7" ht="12.75">
      <c r="A323" s="15" t="s">
        <v>82</v>
      </c>
      <c r="B323" s="38" t="s">
        <v>1022</v>
      </c>
      <c r="C323" s="2"/>
      <c r="D323" s="46"/>
      <c r="E323" s="69">
        <v>92021</v>
      </c>
      <c r="F323" s="44"/>
      <c r="G323" s="44"/>
    </row>
    <row r="324" spans="1:7" ht="12.75">
      <c r="A324" s="15" t="s">
        <v>83</v>
      </c>
      <c r="B324" s="38" t="s">
        <v>1024</v>
      </c>
      <c r="C324" s="2"/>
      <c r="D324" s="46"/>
      <c r="E324" s="69">
        <v>12916</v>
      </c>
      <c r="F324" s="44"/>
      <c r="G324" s="44"/>
    </row>
    <row r="325" spans="1:7" ht="12.75">
      <c r="A325" s="15" t="s">
        <v>847</v>
      </c>
      <c r="B325" s="38" t="s">
        <v>799</v>
      </c>
      <c r="C325" s="2"/>
      <c r="D325" s="46"/>
      <c r="E325" s="69">
        <v>3130</v>
      </c>
      <c r="F325" s="44"/>
      <c r="G325" s="44"/>
    </row>
    <row r="326" spans="1:7" ht="12.75">
      <c r="A326" s="15" t="s">
        <v>84</v>
      </c>
      <c r="B326" s="38" t="s">
        <v>1011</v>
      </c>
      <c r="C326" s="2"/>
      <c r="D326" s="46"/>
      <c r="E326" s="69">
        <v>22000</v>
      </c>
      <c r="F326" s="44"/>
      <c r="G326" s="44"/>
    </row>
    <row r="327" spans="1:7" ht="12.75">
      <c r="A327" s="15" t="s">
        <v>435</v>
      </c>
      <c r="B327" s="38" t="s">
        <v>85</v>
      </c>
      <c r="C327" s="2"/>
      <c r="D327" s="46"/>
      <c r="E327" s="69">
        <v>60253</v>
      </c>
      <c r="F327" s="44"/>
      <c r="G327" s="44"/>
    </row>
    <row r="328" spans="1:7" ht="12.75">
      <c r="A328" s="15" t="s">
        <v>231</v>
      </c>
      <c r="B328" s="38" t="s">
        <v>190</v>
      </c>
      <c r="C328" s="2"/>
      <c r="D328" s="46"/>
      <c r="E328" s="69">
        <v>7085</v>
      </c>
      <c r="F328" s="44"/>
      <c r="G328" s="44"/>
    </row>
    <row r="329" spans="1:7" ht="12.75">
      <c r="A329" s="15" t="s">
        <v>86</v>
      </c>
      <c r="B329" s="38" t="s">
        <v>1</v>
      </c>
      <c r="C329" s="2"/>
      <c r="D329" s="46"/>
      <c r="E329" s="69">
        <v>33894</v>
      </c>
      <c r="F329" s="44"/>
      <c r="G329" s="44"/>
    </row>
    <row r="330" spans="1:7" ht="12.75">
      <c r="A330" s="15" t="s">
        <v>87</v>
      </c>
      <c r="B330" s="38" t="s">
        <v>1012</v>
      </c>
      <c r="C330" s="2"/>
      <c r="D330" s="46"/>
      <c r="E330" s="69">
        <v>11586</v>
      </c>
      <c r="F330" s="44"/>
      <c r="G330" s="44"/>
    </row>
    <row r="331" spans="1:7" ht="12.75">
      <c r="A331" s="15" t="s">
        <v>848</v>
      </c>
      <c r="B331" s="38" t="s">
        <v>824</v>
      </c>
      <c r="C331" s="2"/>
      <c r="D331" s="46"/>
      <c r="E331" s="69">
        <v>1200</v>
      </c>
      <c r="F331" s="44"/>
      <c r="G331" s="44"/>
    </row>
    <row r="332" spans="1:7" ht="12.75">
      <c r="A332" s="15" t="s">
        <v>88</v>
      </c>
      <c r="B332" s="38" t="s">
        <v>4</v>
      </c>
      <c r="C332" s="2"/>
      <c r="D332" s="46"/>
      <c r="E332" s="69">
        <v>7986</v>
      </c>
      <c r="F332" s="44"/>
      <c r="G332" s="44"/>
    </row>
    <row r="333" spans="1:7" ht="12.75">
      <c r="A333" s="15" t="s">
        <v>89</v>
      </c>
      <c r="B333" s="38" t="s">
        <v>5</v>
      </c>
      <c r="C333" s="2"/>
      <c r="D333" s="46"/>
      <c r="E333" s="69">
        <v>3800</v>
      </c>
      <c r="F333" s="50"/>
      <c r="G333" s="44"/>
    </row>
    <row r="334" spans="1:7" ht="12.75">
      <c r="A334" s="15" t="s">
        <v>436</v>
      </c>
      <c r="B334" s="264" t="s">
        <v>7</v>
      </c>
      <c r="C334" s="2"/>
      <c r="D334" s="46"/>
      <c r="E334" s="69">
        <v>1718</v>
      </c>
      <c r="F334" s="50"/>
      <c r="G334" s="44"/>
    </row>
    <row r="335" spans="1:7" ht="12.75">
      <c r="A335" s="16" t="s">
        <v>90</v>
      </c>
      <c r="B335" s="48" t="s">
        <v>179</v>
      </c>
      <c r="C335" s="1"/>
      <c r="D335" s="96"/>
      <c r="E335" s="71">
        <v>32387</v>
      </c>
      <c r="F335" s="44"/>
      <c r="G335" s="44"/>
    </row>
    <row r="336" spans="1:7" ht="12.75">
      <c r="A336" s="15" t="s">
        <v>191</v>
      </c>
      <c r="B336" s="38" t="s">
        <v>228</v>
      </c>
      <c r="C336" s="2"/>
      <c r="D336" s="46"/>
      <c r="E336" s="69">
        <f>SUM(E320:E335)</f>
        <v>831239</v>
      </c>
      <c r="F336" s="44"/>
      <c r="G336" s="44"/>
    </row>
    <row r="337" spans="1:7" ht="12.75">
      <c r="A337" s="15"/>
      <c r="B337" s="38"/>
      <c r="C337" s="2"/>
      <c r="D337" s="46"/>
      <c r="E337" s="69"/>
      <c r="F337" s="44"/>
      <c r="G337" s="44"/>
    </row>
    <row r="338" spans="1:7" ht="12.75">
      <c r="A338" s="15" t="s">
        <v>91</v>
      </c>
      <c r="B338" s="38" t="s">
        <v>956</v>
      </c>
      <c r="C338" s="2"/>
      <c r="D338" s="46"/>
      <c r="E338" s="69">
        <v>82855</v>
      </c>
      <c r="F338" s="44"/>
      <c r="G338" s="44"/>
    </row>
    <row r="339" spans="1:7" ht="12.75">
      <c r="A339" s="15" t="s">
        <v>92</v>
      </c>
      <c r="B339" s="38" t="s">
        <v>1018</v>
      </c>
      <c r="C339" s="2"/>
      <c r="D339" s="46"/>
      <c r="E339" s="69">
        <v>1279410</v>
      </c>
      <c r="F339" s="44"/>
      <c r="G339" s="44"/>
    </row>
    <row r="340" spans="1:7" ht="12.75">
      <c r="A340" s="15" t="s">
        <v>93</v>
      </c>
      <c r="B340" s="38" t="s">
        <v>1020</v>
      </c>
      <c r="C340" s="2"/>
      <c r="D340" s="46"/>
      <c r="E340" s="69">
        <v>96135</v>
      </c>
      <c r="F340" s="50"/>
      <c r="G340" s="44"/>
    </row>
    <row r="341" spans="1:7" ht="12.75">
      <c r="A341" s="15" t="s">
        <v>94</v>
      </c>
      <c r="B341" s="38" t="s">
        <v>1022</v>
      </c>
      <c r="C341" s="2"/>
      <c r="D341" s="46"/>
      <c r="E341" s="69">
        <v>250991</v>
      </c>
      <c r="F341" s="50"/>
      <c r="G341" s="44"/>
    </row>
    <row r="342" spans="1:7" ht="12.75">
      <c r="A342" s="15" t="s">
        <v>95</v>
      </c>
      <c r="B342" s="38" t="s">
        <v>1024</v>
      </c>
      <c r="C342" s="2"/>
      <c r="D342" s="46"/>
      <c r="E342" s="69">
        <v>35223</v>
      </c>
      <c r="F342" s="44"/>
      <c r="G342" s="44"/>
    </row>
    <row r="343" spans="1:7" ht="12.75">
      <c r="A343" s="15" t="s">
        <v>864</v>
      </c>
      <c r="B343" s="38" t="s">
        <v>799</v>
      </c>
      <c r="C343" s="2"/>
      <c r="D343" s="46"/>
      <c r="E343" s="69">
        <v>6000</v>
      </c>
      <c r="F343" s="44"/>
      <c r="G343" s="44"/>
    </row>
    <row r="344" spans="1:7" ht="12.75">
      <c r="A344" s="15" t="s">
        <v>96</v>
      </c>
      <c r="B344" s="38" t="s">
        <v>1011</v>
      </c>
      <c r="C344" s="2"/>
      <c r="D344" s="46"/>
      <c r="E344" s="69">
        <v>35000</v>
      </c>
      <c r="F344" s="44"/>
      <c r="G344" s="44"/>
    </row>
    <row r="345" spans="1:7" ht="12.75">
      <c r="A345" s="15" t="s">
        <v>97</v>
      </c>
      <c r="B345" s="38" t="s">
        <v>190</v>
      </c>
      <c r="C345" s="2"/>
      <c r="D345" s="46"/>
      <c r="E345" s="69">
        <v>18000</v>
      </c>
      <c r="F345" s="44"/>
      <c r="G345" s="44"/>
    </row>
    <row r="346" spans="1:7" ht="12.75">
      <c r="A346" s="15" t="s">
        <v>98</v>
      </c>
      <c r="B346" s="38" t="s">
        <v>1</v>
      </c>
      <c r="C346" s="2"/>
      <c r="D346" s="46"/>
      <c r="E346" s="69">
        <v>70000</v>
      </c>
      <c r="F346" s="44"/>
      <c r="G346" s="44"/>
    </row>
    <row r="347" spans="1:7" ht="12.75">
      <c r="A347" s="15" t="s">
        <v>99</v>
      </c>
      <c r="B347" s="38" t="s">
        <v>1012</v>
      </c>
      <c r="C347" s="2"/>
      <c r="D347" s="46"/>
      <c r="E347" s="69">
        <v>15300</v>
      </c>
      <c r="F347" s="44"/>
      <c r="G347" s="44"/>
    </row>
    <row r="348" spans="1:7" ht="12.75">
      <c r="A348" s="15" t="s">
        <v>865</v>
      </c>
      <c r="B348" s="38" t="s">
        <v>824</v>
      </c>
      <c r="C348" s="2"/>
      <c r="D348" s="46"/>
      <c r="E348" s="69">
        <v>3600</v>
      </c>
      <c r="F348" s="44"/>
      <c r="G348" s="44"/>
    </row>
    <row r="349" spans="1:7" ht="12.75">
      <c r="A349" s="15" t="s">
        <v>100</v>
      </c>
      <c r="B349" s="38" t="s">
        <v>4</v>
      </c>
      <c r="C349" s="2"/>
      <c r="D349" s="46"/>
      <c r="E349" s="69">
        <v>22150</v>
      </c>
      <c r="F349" s="50"/>
      <c r="G349" s="44"/>
    </row>
    <row r="350" spans="1:7" ht="12.75">
      <c r="A350" s="15" t="s">
        <v>866</v>
      </c>
      <c r="B350" s="38" t="s">
        <v>867</v>
      </c>
      <c r="C350" s="2"/>
      <c r="D350" s="46"/>
      <c r="E350" s="69">
        <v>2000</v>
      </c>
      <c r="F350" s="50"/>
      <c r="G350" s="44"/>
    </row>
    <row r="351" spans="1:7" ht="12.75">
      <c r="A351" s="15" t="s">
        <v>101</v>
      </c>
      <c r="B351" s="38" t="s">
        <v>5</v>
      </c>
      <c r="C351" s="2"/>
      <c r="D351" s="46"/>
      <c r="E351" s="69">
        <v>8800</v>
      </c>
      <c r="F351" s="50"/>
      <c r="G351" s="44"/>
    </row>
    <row r="352" spans="1:7" ht="12.75">
      <c r="A352" s="15" t="s">
        <v>102</v>
      </c>
      <c r="B352" s="38" t="s">
        <v>7</v>
      </c>
      <c r="C352" s="2"/>
      <c r="D352" s="46"/>
      <c r="E352" s="69">
        <v>8500</v>
      </c>
      <c r="F352" s="2"/>
      <c r="G352" s="44"/>
    </row>
    <row r="353" spans="1:7" ht="12.75">
      <c r="A353" s="15" t="s">
        <v>103</v>
      </c>
      <c r="B353" s="38" t="s">
        <v>179</v>
      </c>
      <c r="C353" s="2"/>
      <c r="D353" s="46"/>
      <c r="E353" s="69">
        <v>86864</v>
      </c>
      <c r="F353" s="2"/>
      <c r="G353" s="44"/>
    </row>
    <row r="354" spans="1:7" ht="12.75">
      <c r="A354" s="15" t="s">
        <v>526</v>
      </c>
      <c r="B354" s="38" t="s">
        <v>643</v>
      </c>
      <c r="C354" s="2"/>
      <c r="D354" s="46"/>
      <c r="E354" s="69">
        <v>50000</v>
      </c>
      <c r="F354" s="2"/>
      <c r="G354" s="44"/>
    </row>
    <row r="355" spans="1:7" ht="12.75">
      <c r="A355" s="15"/>
      <c r="B355" s="38" t="s">
        <v>644</v>
      </c>
      <c r="C355" s="2"/>
      <c r="D355" s="46"/>
      <c r="E355" s="69"/>
      <c r="F355" s="44"/>
      <c r="G355" s="44"/>
    </row>
    <row r="356" spans="1:7" ht="12.75">
      <c r="A356" s="35" t="s">
        <v>192</v>
      </c>
      <c r="B356" s="276" t="s">
        <v>104</v>
      </c>
      <c r="C356" s="57"/>
      <c r="D356" s="277"/>
      <c r="E356" s="192">
        <f>SUM(E338:E355)</f>
        <v>2070828</v>
      </c>
      <c r="F356" s="44"/>
      <c r="G356" s="44"/>
    </row>
    <row r="357" spans="1:7" ht="12.75">
      <c r="A357" s="16"/>
      <c r="B357" s="48"/>
      <c r="C357" s="1"/>
      <c r="D357" s="96"/>
      <c r="E357" s="71"/>
      <c r="F357" s="44"/>
      <c r="G357" s="44"/>
    </row>
    <row r="358" spans="1:7" ht="12.75">
      <c r="A358" s="2"/>
      <c r="B358" s="2"/>
      <c r="C358" s="2"/>
      <c r="D358" s="2"/>
      <c r="E358" s="44"/>
      <c r="F358" s="44"/>
      <c r="G358" s="44"/>
    </row>
    <row r="359" spans="1:7" ht="12.75">
      <c r="A359" s="2"/>
      <c r="B359" s="2"/>
      <c r="C359" s="2"/>
      <c r="D359" s="2"/>
      <c r="E359" s="44"/>
      <c r="F359" s="44"/>
      <c r="G359" s="44"/>
    </row>
    <row r="360" spans="1:7" ht="12.75">
      <c r="A360" s="2"/>
      <c r="B360" s="2"/>
      <c r="C360" s="2"/>
      <c r="D360" s="2"/>
      <c r="E360" s="44"/>
      <c r="F360" s="44"/>
      <c r="G360" s="44"/>
    </row>
    <row r="361" spans="1:7" ht="13.5" thickBot="1">
      <c r="A361" s="36"/>
      <c r="B361" s="36"/>
      <c r="C361" s="36"/>
      <c r="D361" s="36"/>
      <c r="E361" s="102"/>
      <c r="F361" s="44"/>
      <c r="G361" s="44"/>
    </row>
    <row r="362" spans="1:7" ht="13.5" thickTop="1">
      <c r="A362" s="7" t="s">
        <v>242</v>
      </c>
      <c r="B362" s="255"/>
      <c r="C362" s="250"/>
      <c r="D362" s="256"/>
      <c r="E362" s="251" t="s">
        <v>244</v>
      </c>
      <c r="F362" s="44"/>
      <c r="G362" s="44"/>
    </row>
    <row r="363" spans="1:7" ht="13.5" thickBot="1">
      <c r="A363" s="8" t="s">
        <v>241</v>
      </c>
      <c r="B363" s="257" t="s">
        <v>243</v>
      </c>
      <c r="C363" s="3"/>
      <c r="D363" s="258"/>
      <c r="E363" s="166" t="s">
        <v>1007</v>
      </c>
      <c r="F363" s="44"/>
      <c r="G363" s="44"/>
    </row>
    <row r="364" spans="1:7" ht="14.25" thickBot="1" thickTop="1">
      <c r="A364" s="40" t="s">
        <v>982</v>
      </c>
      <c r="B364" s="59" t="s">
        <v>983</v>
      </c>
      <c r="C364" s="39"/>
      <c r="D364" s="252"/>
      <c r="E364" s="252" t="s">
        <v>984</v>
      </c>
      <c r="F364" s="44"/>
      <c r="G364" s="44"/>
    </row>
    <row r="365" spans="1:7" ht="12.75">
      <c r="A365" s="15"/>
      <c r="B365" s="38"/>
      <c r="C365" s="2"/>
      <c r="D365" s="46"/>
      <c r="E365" s="69"/>
      <c r="F365" s="44"/>
      <c r="G365" s="44"/>
    </row>
    <row r="366" spans="1:7" ht="12.75">
      <c r="A366" s="16" t="s">
        <v>105</v>
      </c>
      <c r="B366" s="48" t="s">
        <v>4</v>
      </c>
      <c r="C366" s="1"/>
      <c r="D366" s="96"/>
      <c r="E366" s="71">
        <v>388525.87</v>
      </c>
      <c r="F366" s="2"/>
      <c r="G366" s="44"/>
    </row>
    <row r="367" spans="1:7" ht="12.75">
      <c r="A367" s="35" t="s">
        <v>193</v>
      </c>
      <c r="B367" s="276" t="s">
        <v>106</v>
      </c>
      <c r="C367" s="57"/>
      <c r="D367" s="277"/>
      <c r="E367" s="192">
        <f>SUM(E366)</f>
        <v>388525.87</v>
      </c>
      <c r="F367" s="2"/>
      <c r="G367" s="44"/>
    </row>
    <row r="368" spans="1:7" ht="12.75">
      <c r="A368" s="15"/>
      <c r="B368" s="38"/>
      <c r="C368" s="2"/>
      <c r="D368" s="46"/>
      <c r="E368" s="100"/>
      <c r="F368" s="2"/>
      <c r="G368" s="44"/>
    </row>
    <row r="369" spans="1:7" ht="12.75">
      <c r="A369" s="15" t="s">
        <v>107</v>
      </c>
      <c r="B369" s="38" t="s">
        <v>1018</v>
      </c>
      <c r="C369" s="2"/>
      <c r="D369" s="46"/>
      <c r="E369" s="69">
        <v>124466</v>
      </c>
      <c r="F369" s="50"/>
      <c r="G369" s="44"/>
    </row>
    <row r="370" spans="1:7" ht="12.75">
      <c r="A370" s="15" t="s">
        <v>108</v>
      </c>
      <c r="B370" s="38" t="s">
        <v>1020</v>
      </c>
      <c r="C370" s="2"/>
      <c r="D370" s="46"/>
      <c r="E370" s="69">
        <v>8806</v>
      </c>
      <c r="F370" s="50"/>
      <c r="G370" s="44"/>
    </row>
    <row r="371" spans="1:7" ht="12.75">
      <c r="A371" s="15" t="s">
        <v>109</v>
      </c>
      <c r="B371" s="38" t="s">
        <v>1022</v>
      </c>
      <c r="C371" s="2"/>
      <c r="D371" s="46"/>
      <c r="E371" s="69">
        <v>23270</v>
      </c>
      <c r="F371" s="50"/>
      <c r="G371" s="44"/>
    </row>
    <row r="372" spans="1:7" ht="12.75">
      <c r="A372" s="15" t="s">
        <v>110</v>
      </c>
      <c r="B372" s="38" t="s">
        <v>1024</v>
      </c>
      <c r="C372" s="2"/>
      <c r="D372" s="46"/>
      <c r="E372" s="69">
        <v>3266</v>
      </c>
      <c r="F372" s="50"/>
      <c r="G372" s="44"/>
    </row>
    <row r="373" spans="1:7" ht="12.75">
      <c r="A373" s="15" t="s">
        <v>111</v>
      </c>
      <c r="B373" s="38" t="s">
        <v>1011</v>
      </c>
      <c r="C373" s="2"/>
      <c r="D373" s="46"/>
      <c r="E373" s="69">
        <v>14400</v>
      </c>
      <c r="F373" s="50"/>
      <c r="G373" s="44"/>
    </row>
    <row r="374" spans="1:7" ht="12.75">
      <c r="A374" s="15" t="s">
        <v>112</v>
      </c>
      <c r="B374" s="38" t="s">
        <v>1</v>
      </c>
      <c r="C374" s="2"/>
      <c r="D374" s="46"/>
      <c r="E374" s="69">
        <v>4480</v>
      </c>
      <c r="F374" s="50"/>
      <c r="G374" s="44"/>
    </row>
    <row r="375" spans="1:7" ht="12.75">
      <c r="A375" s="15" t="s">
        <v>113</v>
      </c>
      <c r="B375" s="38" t="s">
        <v>1012</v>
      </c>
      <c r="C375" s="2"/>
      <c r="D375" s="46"/>
      <c r="E375" s="69">
        <v>5500</v>
      </c>
      <c r="F375" s="50"/>
      <c r="G375" s="44"/>
    </row>
    <row r="376" spans="1:7" ht="12.75">
      <c r="A376" s="15" t="s">
        <v>868</v>
      </c>
      <c r="B376" s="38" t="s">
        <v>824</v>
      </c>
      <c r="C376" s="2"/>
      <c r="D376" s="46"/>
      <c r="E376" s="69">
        <v>200</v>
      </c>
      <c r="F376" s="50"/>
      <c r="G376" s="44"/>
    </row>
    <row r="377" spans="1:7" ht="12.75">
      <c r="A377" s="15" t="s">
        <v>114</v>
      </c>
      <c r="B377" s="38" t="s">
        <v>4</v>
      </c>
      <c r="C377" s="2"/>
      <c r="D377" s="46"/>
      <c r="E377" s="69">
        <v>14460</v>
      </c>
      <c r="F377" s="50"/>
      <c r="G377" s="44"/>
    </row>
    <row r="378" spans="1:7" ht="12.75">
      <c r="A378" s="15" t="s">
        <v>115</v>
      </c>
      <c r="B378" s="38" t="s">
        <v>5</v>
      </c>
      <c r="C378" s="2"/>
      <c r="D378" s="46"/>
      <c r="E378" s="69">
        <v>1700</v>
      </c>
      <c r="F378" s="50"/>
      <c r="G378" s="44"/>
    </row>
    <row r="379" spans="1:7" ht="12.75">
      <c r="A379" s="15" t="s">
        <v>116</v>
      </c>
      <c r="B379" s="38" t="s">
        <v>7</v>
      </c>
      <c r="C379" s="2"/>
      <c r="D379" s="46"/>
      <c r="E379" s="69">
        <v>5300</v>
      </c>
      <c r="F379" s="50"/>
      <c r="G379" s="44"/>
    </row>
    <row r="380" spans="1:7" ht="12.75">
      <c r="A380" s="16" t="s">
        <v>117</v>
      </c>
      <c r="B380" s="48" t="s">
        <v>179</v>
      </c>
      <c r="C380" s="1"/>
      <c r="D380" s="96"/>
      <c r="E380" s="71">
        <v>4500</v>
      </c>
      <c r="F380" s="50"/>
      <c r="G380" s="44"/>
    </row>
    <row r="381" spans="1:7" ht="12.75">
      <c r="A381" s="15" t="s">
        <v>194</v>
      </c>
      <c r="B381" s="38" t="s">
        <v>298</v>
      </c>
      <c r="C381" s="2"/>
      <c r="D381" s="46"/>
      <c r="E381" s="69">
        <f>SUM(E369:E380)</f>
        <v>210348</v>
      </c>
      <c r="F381" s="44"/>
      <c r="G381" s="44"/>
    </row>
    <row r="382" spans="1:7" ht="12.75">
      <c r="A382" s="15"/>
      <c r="B382" s="38"/>
      <c r="C382" s="2"/>
      <c r="D382" s="46"/>
      <c r="E382" s="100"/>
      <c r="F382" s="44"/>
      <c r="G382" s="44"/>
    </row>
    <row r="383" spans="1:7" ht="12.75">
      <c r="A383" s="15" t="s">
        <v>564</v>
      </c>
      <c r="B383" s="264" t="s">
        <v>411</v>
      </c>
      <c r="C383" s="2"/>
      <c r="D383" s="46"/>
      <c r="E383" s="69">
        <v>957133.29</v>
      </c>
      <c r="F383" s="44"/>
      <c r="G383" s="44"/>
    </row>
    <row r="384" spans="1:7" ht="12.75">
      <c r="A384" s="16"/>
      <c r="B384" s="48" t="s">
        <v>412</v>
      </c>
      <c r="C384" s="1"/>
      <c r="D384" s="96"/>
      <c r="E384" s="71"/>
      <c r="F384" s="44"/>
      <c r="G384" s="44"/>
    </row>
    <row r="385" spans="1:7" ht="12.75">
      <c r="A385" s="15" t="s">
        <v>565</v>
      </c>
      <c r="B385" s="264" t="s">
        <v>566</v>
      </c>
      <c r="C385" s="2"/>
      <c r="D385" s="46"/>
      <c r="E385" s="69">
        <f>SUM(E383:E384)</f>
        <v>957133.29</v>
      </c>
      <c r="F385" s="44"/>
      <c r="G385" s="44"/>
    </row>
    <row r="386" spans="1:7" ht="12.75">
      <c r="A386" s="15"/>
      <c r="B386" s="38"/>
      <c r="C386" s="2"/>
      <c r="D386" s="46"/>
      <c r="E386" s="69"/>
      <c r="F386" s="44"/>
      <c r="G386" s="44"/>
    </row>
    <row r="387" spans="1:7" ht="12.75">
      <c r="A387" s="15" t="s">
        <v>291</v>
      </c>
      <c r="B387" s="264" t="s">
        <v>300</v>
      </c>
      <c r="C387" s="2"/>
      <c r="D387" s="69"/>
      <c r="E387" s="69">
        <v>12168</v>
      </c>
      <c r="F387" s="44"/>
      <c r="G387" s="44"/>
    </row>
    <row r="388" spans="1:7" ht="12.75">
      <c r="A388" s="15"/>
      <c r="B388" s="264" t="s">
        <v>301</v>
      </c>
      <c r="C388" s="2"/>
      <c r="D388" s="46"/>
      <c r="E388" s="69"/>
      <c r="F388" s="44"/>
      <c r="G388" s="44"/>
    </row>
    <row r="389" spans="1:7" ht="12.75">
      <c r="A389" s="15" t="s">
        <v>232</v>
      </c>
      <c r="B389" s="264" t="s">
        <v>4</v>
      </c>
      <c r="C389" s="44"/>
      <c r="D389" s="69"/>
      <c r="E389" s="69">
        <v>20783</v>
      </c>
      <c r="F389" s="44"/>
      <c r="G389" s="44"/>
    </row>
    <row r="390" spans="1:7" ht="12.75">
      <c r="A390" s="35" t="s">
        <v>233</v>
      </c>
      <c r="B390" s="276" t="s">
        <v>234</v>
      </c>
      <c r="C390" s="95"/>
      <c r="D390" s="192"/>
      <c r="E390" s="192">
        <f>SUM(E387:E389)</f>
        <v>32951</v>
      </c>
      <c r="F390" s="44"/>
      <c r="G390" s="44"/>
    </row>
    <row r="391" spans="1:7" ht="12.75">
      <c r="A391" s="15"/>
      <c r="B391" s="38"/>
      <c r="C391" s="44"/>
      <c r="D391" s="69"/>
      <c r="E391" s="100"/>
      <c r="F391" s="44"/>
      <c r="G391" s="44"/>
    </row>
    <row r="392" spans="1:7" ht="12.75">
      <c r="A392" s="16" t="s">
        <v>218</v>
      </c>
      <c r="B392" s="48" t="s">
        <v>437</v>
      </c>
      <c r="C392" s="62"/>
      <c r="D392" s="96"/>
      <c r="E392" s="71">
        <v>50400</v>
      </c>
      <c r="F392" s="44"/>
      <c r="G392" s="44"/>
    </row>
    <row r="393" spans="1:7" ht="12.75">
      <c r="A393" s="15" t="s">
        <v>217</v>
      </c>
      <c r="B393" s="38" t="s">
        <v>247</v>
      </c>
      <c r="C393" s="44"/>
      <c r="D393" s="69"/>
      <c r="E393" s="69">
        <f>SUM(E392)</f>
        <v>50400</v>
      </c>
      <c r="F393" s="2"/>
      <c r="G393" s="2"/>
    </row>
    <row r="394" spans="1:7" ht="13.5" thickBot="1">
      <c r="A394" s="65"/>
      <c r="B394" s="261"/>
      <c r="C394" s="42"/>
      <c r="D394" s="262"/>
      <c r="E394" s="297"/>
      <c r="F394" s="34"/>
      <c r="G394" s="34"/>
    </row>
    <row r="395" spans="1:7" ht="12.75">
      <c r="A395" s="19">
        <v>801</v>
      </c>
      <c r="B395" s="180" t="s">
        <v>981</v>
      </c>
      <c r="C395" s="21"/>
      <c r="D395" s="263"/>
      <c r="E395" s="164">
        <f>SUM(E303+E336+E356+E318+E367+E381+E385+E390+E393)</f>
        <v>8907909</v>
      </c>
      <c r="F395" s="34"/>
      <c r="G395" s="34"/>
    </row>
    <row r="396" spans="1:7" ht="12.75">
      <c r="A396" s="19"/>
      <c r="B396" s="180"/>
      <c r="C396" s="21"/>
      <c r="D396" s="263"/>
      <c r="E396" s="187"/>
      <c r="F396" s="34"/>
      <c r="G396" s="34"/>
    </row>
    <row r="397" spans="1:7" ht="12.75">
      <c r="A397" s="15" t="s">
        <v>118</v>
      </c>
      <c r="B397" s="38" t="s">
        <v>119</v>
      </c>
      <c r="C397" s="2"/>
      <c r="D397" s="46"/>
      <c r="E397" s="69">
        <v>500</v>
      </c>
      <c r="F397" s="2"/>
      <c r="G397" s="44"/>
    </row>
    <row r="398" spans="1:7" ht="12.75">
      <c r="A398" s="15" t="s">
        <v>120</v>
      </c>
      <c r="B398" s="38" t="s">
        <v>1024</v>
      </c>
      <c r="C398" s="2"/>
      <c r="D398" s="46"/>
      <c r="E398" s="69">
        <v>70</v>
      </c>
      <c r="F398" s="44"/>
      <c r="G398" s="44"/>
    </row>
    <row r="399" spans="1:7" ht="12.75">
      <c r="A399" s="15" t="s">
        <v>798</v>
      </c>
      <c r="B399" s="38" t="s">
        <v>799</v>
      </c>
      <c r="C399" s="2"/>
      <c r="D399" s="46"/>
      <c r="E399" s="69">
        <v>35000</v>
      </c>
      <c r="F399" s="44"/>
      <c r="G399" s="44"/>
    </row>
    <row r="400" spans="1:7" ht="12.75">
      <c r="A400" s="15" t="s">
        <v>121</v>
      </c>
      <c r="B400" s="38" t="s">
        <v>1011</v>
      </c>
      <c r="C400" s="2"/>
      <c r="D400" s="46"/>
      <c r="E400" s="69">
        <v>10039</v>
      </c>
      <c r="F400" s="50"/>
      <c r="G400" s="44"/>
    </row>
    <row r="401" spans="1:7" ht="12.75">
      <c r="A401" s="15" t="s">
        <v>122</v>
      </c>
      <c r="B401" s="38" t="s">
        <v>1</v>
      </c>
      <c r="C401" s="2"/>
      <c r="D401" s="46"/>
      <c r="E401" s="69">
        <v>3000</v>
      </c>
      <c r="F401" s="2"/>
      <c r="G401" s="44"/>
    </row>
    <row r="402" spans="1:7" ht="12.75">
      <c r="A402" s="15" t="s">
        <v>123</v>
      </c>
      <c r="B402" s="38" t="s">
        <v>1012</v>
      </c>
      <c r="C402" s="2"/>
      <c r="D402" s="46"/>
      <c r="E402" s="69">
        <v>3100</v>
      </c>
      <c r="F402" s="44"/>
      <c r="G402" s="44"/>
    </row>
    <row r="403" spans="1:7" ht="12.75">
      <c r="A403" s="15" t="s">
        <v>124</v>
      </c>
      <c r="B403" s="38" t="s">
        <v>4</v>
      </c>
      <c r="C403" s="2"/>
      <c r="D403" s="46"/>
      <c r="E403" s="69">
        <v>23280</v>
      </c>
      <c r="F403" s="44"/>
      <c r="G403" s="44"/>
    </row>
    <row r="404" spans="1:7" ht="12.75">
      <c r="A404" s="15" t="s">
        <v>125</v>
      </c>
      <c r="B404" s="38" t="s">
        <v>5</v>
      </c>
      <c r="C404" s="2"/>
      <c r="D404" s="46"/>
      <c r="E404" s="69">
        <v>1000</v>
      </c>
      <c r="F404" s="2"/>
      <c r="G404" s="44"/>
    </row>
    <row r="405" spans="1:7" ht="12.75">
      <c r="A405" s="16" t="s">
        <v>126</v>
      </c>
      <c r="B405" s="48" t="s">
        <v>7</v>
      </c>
      <c r="C405" s="1"/>
      <c r="D405" s="96"/>
      <c r="E405" s="71">
        <v>500</v>
      </c>
      <c r="F405" s="2"/>
      <c r="G405" s="44"/>
    </row>
    <row r="406" spans="1:7" ht="12.75">
      <c r="A406" s="15" t="s">
        <v>991</v>
      </c>
      <c r="B406" s="38" t="s">
        <v>986</v>
      </c>
      <c r="C406" s="2"/>
      <c r="D406" s="46"/>
      <c r="E406" s="69">
        <f>SUM(E397:E405)</f>
        <v>76489</v>
      </c>
      <c r="F406" s="44"/>
      <c r="G406" s="44"/>
    </row>
    <row r="407" spans="1:7" ht="13.5" thickBot="1">
      <c r="A407" s="65"/>
      <c r="B407" s="261"/>
      <c r="C407" s="42"/>
      <c r="D407" s="262"/>
      <c r="E407" s="188"/>
      <c r="F407" s="34"/>
      <c r="G407" s="34"/>
    </row>
    <row r="408" spans="1:7" ht="12.75">
      <c r="A408" s="19">
        <v>851</v>
      </c>
      <c r="B408" s="180" t="s">
        <v>1005</v>
      </c>
      <c r="C408" s="5"/>
      <c r="D408" s="92"/>
      <c r="E408" s="302">
        <f>SUM(E406)</f>
        <v>76489</v>
      </c>
      <c r="F408" s="2"/>
      <c r="G408" s="2"/>
    </row>
    <row r="409" spans="1:7" ht="12.75">
      <c r="A409" s="19"/>
      <c r="B409" s="180"/>
      <c r="C409" s="5"/>
      <c r="D409" s="92"/>
      <c r="E409" s="302"/>
      <c r="F409" s="2"/>
      <c r="G409" s="2"/>
    </row>
    <row r="410" spans="1:7" ht="12.75">
      <c r="A410" s="19"/>
      <c r="B410" s="180"/>
      <c r="C410" s="193" t="s">
        <v>603</v>
      </c>
      <c r="D410" s="194" t="s">
        <v>604</v>
      </c>
      <c r="E410" s="302"/>
      <c r="F410" s="2"/>
      <c r="G410" s="2"/>
    </row>
    <row r="411" spans="1:7" ht="12.75">
      <c r="A411" s="80" t="s">
        <v>947</v>
      </c>
      <c r="B411" s="181" t="s">
        <v>948</v>
      </c>
      <c r="C411" s="330"/>
      <c r="D411" s="189">
        <v>30000</v>
      </c>
      <c r="E411" s="189">
        <v>30000</v>
      </c>
      <c r="F411" s="2"/>
      <c r="G411" s="2"/>
    </row>
    <row r="412" spans="1:7" ht="12.75">
      <c r="A412" s="84"/>
      <c r="B412" s="182" t="s">
        <v>949</v>
      </c>
      <c r="C412" s="195"/>
      <c r="D412" s="196"/>
      <c r="E412" s="190"/>
      <c r="F412" s="2"/>
      <c r="G412" s="2"/>
    </row>
    <row r="413" spans="1:7" ht="12.75">
      <c r="A413" s="80" t="s">
        <v>950</v>
      </c>
      <c r="B413" s="181" t="s">
        <v>951</v>
      </c>
      <c r="C413" s="333"/>
      <c r="D413" s="189">
        <f>SUM(D411:D412)</f>
        <v>30000</v>
      </c>
      <c r="E413" s="189">
        <f>SUM(E411)</f>
        <v>30000</v>
      </c>
      <c r="F413" s="2"/>
      <c r="G413" s="2"/>
    </row>
    <row r="414" spans="1:7" ht="12.75">
      <c r="A414" s="80"/>
      <c r="B414" s="181"/>
      <c r="C414" s="330"/>
      <c r="D414" s="332"/>
      <c r="E414" s="189"/>
      <c r="F414" s="2"/>
      <c r="G414" s="2"/>
    </row>
    <row r="415" spans="1:7" ht="12.75">
      <c r="A415" s="15"/>
      <c r="B415" s="38"/>
      <c r="C415" s="193" t="s">
        <v>603</v>
      </c>
      <c r="D415" s="194" t="s">
        <v>604</v>
      </c>
      <c r="E415" s="100"/>
      <c r="F415" s="50"/>
      <c r="G415" s="44"/>
    </row>
    <row r="416" spans="1:7" ht="12.75">
      <c r="A416" s="15" t="s">
        <v>439</v>
      </c>
      <c r="B416" s="38" t="s">
        <v>956</v>
      </c>
      <c r="C416" s="44">
        <v>1360</v>
      </c>
      <c r="D416" s="46"/>
      <c r="E416" s="69">
        <v>1360</v>
      </c>
      <c r="F416" s="2"/>
      <c r="G416" s="44"/>
    </row>
    <row r="417" spans="1:7" ht="12.75">
      <c r="A417" s="15" t="s">
        <v>438</v>
      </c>
      <c r="B417" s="38" t="s">
        <v>1018</v>
      </c>
      <c r="C417" s="44">
        <v>89259</v>
      </c>
      <c r="D417" s="46"/>
      <c r="E417" s="69">
        <v>89259</v>
      </c>
      <c r="F417" s="2"/>
      <c r="G417" s="44"/>
    </row>
    <row r="418" spans="1:7" ht="12.75">
      <c r="A418" s="15" t="s">
        <v>440</v>
      </c>
      <c r="B418" s="38" t="s">
        <v>1020</v>
      </c>
      <c r="C418" s="44">
        <v>7587</v>
      </c>
      <c r="D418" s="46"/>
      <c r="E418" s="69">
        <v>7587</v>
      </c>
      <c r="F418" s="2"/>
      <c r="G418" s="44"/>
    </row>
    <row r="419" spans="1:7" ht="12.75">
      <c r="A419" s="15" t="s">
        <v>441</v>
      </c>
      <c r="B419" s="38" t="s">
        <v>1022</v>
      </c>
      <c r="C419" s="44">
        <v>17317</v>
      </c>
      <c r="D419" s="46"/>
      <c r="E419" s="69">
        <v>17317</v>
      </c>
      <c r="F419" s="2"/>
      <c r="G419" s="44"/>
    </row>
    <row r="420" spans="1:7" ht="12.75">
      <c r="A420" s="15" t="s">
        <v>442</v>
      </c>
      <c r="B420" s="38" t="s">
        <v>127</v>
      </c>
      <c r="C420" s="44">
        <v>2373</v>
      </c>
      <c r="D420" s="46"/>
      <c r="E420" s="69">
        <v>2373</v>
      </c>
      <c r="F420" s="50"/>
      <c r="G420" s="44"/>
    </row>
    <row r="421" spans="1:7" ht="12.75">
      <c r="A421" s="15" t="s">
        <v>875</v>
      </c>
      <c r="B421" s="38" t="s">
        <v>799</v>
      </c>
      <c r="C421" s="44">
        <v>22732</v>
      </c>
      <c r="D421" s="46"/>
      <c r="E421" s="69">
        <v>22732</v>
      </c>
      <c r="F421" s="50"/>
      <c r="G421" s="44"/>
    </row>
    <row r="422" spans="1:7" ht="12.75">
      <c r="A422" s="15" t="s">
        <v>443</v>
      </c>
      <c r="B422" s="38" t="s">
        <v>1011</v>
      </c>
      <c r="C422" s="44">
        <v>16582</v>
      </c>
      <c r="D422" s="69">
        <v>1500</v>
      </c>
      <c r="E422" s="69">
        <v>18082</v>
      </c>
      <c r="F422" s="2"/>
      <c r="G422" s="44"/>
    </row>
    <row r="423" spans="1:7" ht="12.75">
      <c r="A423" s="15" t="s">
        <v>444</v>
      </c>
      <c r="B423" s="38" t="s">
        <v>128</v>
      </c>
      <c r="C423" s="44">
        <v>200</v>
      </c>
      <c r="D423" s="69"/>
      <c r="E423" s="69">
        <v>200</v>
      </c>
      <c r="F423" s="2"/>
      <c r="G423" s="44"/>
    </row>
    <row r="424" spans="1:7" ht="12.75">
      <c r="A424" s="15" t="s">
        <v>445</v>
      </c>
      <c r="B424" s="38" t="s">
        <v>1</v>
      </c>
      <c r="C424" s="44">
        <v>2600</v>
      </c>
      <c r="D424" s="69"/>
      <c r="E424" s="69">
        <v>2600</v>
      </c>
      <c r="F424" s="2"/>
      <c r="G424" s="44"/>
    </row>
    <row r="425" spans="1:7" ht="12.75">
      <c r="A425" s="16"/>
      <c r="B425" s="48"/>
      <c r="C425" s="62"/>
      <c r="D425" s="71"/>
      <c r="E425" s="71"/>
      <c r="F425" s="2"/>
      <c r="G425" s="44"/>
    </row>
    <row r="426" spans="1:7" ht="12.75">
      <c r="A426" s="2"/>
      <c r="B426" s="2"/>
      <c r="C426" s="44"/>
      <c r="D426" s="44"/>
      <c r="E426" s="44"/>
      <c r="F426" s="2"/>
      <c r="G426" s="44"/>
    </row>
    <row r="427" spans="1:7" ht="12.75">
      <c r="A427" s="2"/>
      <c r="B427" s="2"/>
      <c r="C427" s="44"/>
      <c r="D427" s="44"/>
      <c r="E427" s="44"/>
      <c r="F427" s="2"/>
      <c r="G427" s="44"/>
    </row>
    <row r="428" spans="1:7" ht="12.75">
      <c r="A428" s="2"/>
      <c r="B428" s="2"/>
      <c r="C428" s="44"/>
      <c r="D428" s="44"/>
      <c r="E428" s="44"/>
      <c r="F428" s="2"/>
      <c r="G428" s="44"/>
    </row>
    <row r="429" spans="1:7" ht="12.75">
      <c r="A429" s="2"/>
      <c r="B429" s="2"/>
      <c r="C429" s="44"/>
      <c r="D429" s="44"/>
      <c r="E429" s="44"/>
      <c r="F429" s="2"/>
      <c r="G429" s="44"/>
    </row>
    <row r="430" spans="1:7" ht="12.75">
      <c r="A430" s="2"/>
      <c r="B430" s="2"/>
      <c r="C430" s="44"/>
      <c r="D430" s="44"/>
      <c r="E430" s="44"/>
      <c r="F430" s="2"/>
      <c r="G430" s="44"/>
    </row>
    <row r="431" spans="1:7" ht="12.75">
      <c r="A431" s="2"/>
      <c r="B431" s="2"/>
      <c r="C431" s="44"/>
      <c r="D431" s="44"/>
      <c r="E431" s="44"/>
      <c r="F431" s="2"/>
      <c r="G431" s="44"/>
    </row>
    <row r="432" spans="1:7" ht="12.75">
      <c r="A432" s="2"/>
      <c r="B432" s="2"/>
      <c r="C432" s="44"/>
      <c r="D432" s="44"/>
      <c r="E432" s="44"/>
      <c r="F432" s="2"/>
      <c r="G432" s="44"/>
    </row>
    <row r="433" spans="1:7" ht="13.5" thickBot="1">
      <c r="A433" s="36"/>
      <c r="B433" s="36"/>
      <c r="C433" s="36"/>
      <c r="D433" s="36"/>
      <c r="E433" s="102"/>
      <c r="F433" s="2"/>
      <c r="G433" s="44"/>
    </row>
    <row r="434" spans="1:7" ht="13.5" thickTop="1">
      <c r="A434" s="7" t="s">
        <v>242</v>
      </c>
      <c r="B434" s="255"/>
      <c r="C434" s="250"/>
      <c r="D434" s="256"/>
      <c r="E434" s="251" t="s">
        <v>244</v>
      </c>
      <c r="F434" s="2"/>
      <c r="G434" s="44"/>
    </row>
    <row r="435" spans="1:7" ht="13.5" thickBot="1">
      <c r="A435" s="8" t="s">
        <v>241</v>
      </c>
      <c r="B435" s="257" t="s">
        <v>243</v>
      </c>
      <c r="C435" s="3"/>
      <c r="D435" s="258"/>
      <c r="E435" s="166" t="s">
        <v>1007</v>
      </c>
      <c r="F435" s="2"/>
      <c r="G435" s="44"/>
    </row>
    <row r="436" spans="1:7" ht="14.25" thickBot="1" thickTop="1">
      <c r="A436" s="40" t="s">
        <v>982</v>
      </c>
      <c r="B436" s="59" t="s">
        <v>983</v>
      </c>
      <c r="C436" s="39"/>
      <c r="D436" s="252"/>
      <c r="E436" s="252" t="s">
        <v>984</v>
      </c>
      <c r="F436" s="2"/>
      <c r="G436" s="44"/>
    </row>
    <row r="437" spans="1:7" ht="12.75">
      <c r="A437" s="10"/>
      <c r="B437" s="91"/>
      <c r="C437" s="5"/>
      <c r="D437" s="92"/>
      <c r="E437" s="92"/>
      <c r="F437" s="2"/>
      <c r="G437" s="44"/>
    </row>
    <row r="438" spans="1:7" ht="12.75">
      <c r="A438" s="15"/>
      <c r="B438" s="38"/>
      <c r="C438" s="193" t="s">
        <v>603</v>
      </c>
      <c r="D438" s="194" t="s">
        <v>604</v>
      </c>
      <c r="E438" s="69"/>
      <c r="F438" s="2"/>
      <c r="G438" s="44"/>
    </row>
    <row r="439" spans="1:7" ht="12.75">
      <c r="A439" s="15" t="s">
        <v>446</v>
      </c>
      <c r="B439" s="38" t="s">
        <v>1012</v>
      </c>
      <c r="C439" s="44">
        <v>5500</v>
      </c>
      <c r="D439" s="69"/>
      <c r="E439" s="69">
        <v>5500</v>
      </c>
      <c r="F439" s="2"/>
      <c r="G439" s="44"/>
    </row>
    <row r="440" spans="1:7" ht="12.75">
      <c r="A440" s="15" t="s">
        <v>876</v>
      </c>
      <c r="B440" s="38" t="s">
        <v>824</v>
      </c>
      <c r="C440" s="44">
        <v>340</v>
      </c>
      <c r="D440" s="69"/>
      <c r="E440" s="69">
        <v>340</v>
      </c>
      <c r="F440" s="2"/>
      <c r="G440" s="44"/>
    </row>
    <row r="441" spans="1:7" ht="12.75">
      <c r="A441" s="15" t="s">
        <v>447</v>
      </c>
      <c r="B441" s="38" t="s">
        <v>4</v>
      </c>
      <c r="C441" s="44">
        <v>4550</v>
      </c>
      <c r="D441" s="69">
        <v>1500</v>
      </c>
      <c r="E441" s="69">
        <v>6050</v>
      </c>
      <c r="F441" s="2"/>
      <c r="G441" s="44"/>
    </row>
    <row r="442" spans="1:7" ht="12.75">
      <c r="A442" s="15" t="s">
        <v>448</v>
      </c>
      <c r="B442" s="38" t="s">
        <v>5</v>
      </c>
      <c r="C442" s="44">
        <v>200</v>
      </c>
      <c r="D442" s="69"/>
      <c r="E442" s="69">
        <v>200</v>
      </c>
      <c r="F442" s="2"/>
      <c r="G442" s="44"/>
    </row>
    <row r="443" spans="1:7" ht="12.75">
      <c r="A443" s="15" t="s">
        <v>449</v>
      </c>
      <c r="B443" s="38" t="s">
        <v>7</v>
      </c>
      <c r="C443" s="339">
        <v>6500</v>
      </c>
      <c r="D443" s="69"/>
      <c r="E443" s="298">
        <v>6500</v>
      </c>
      <c r="F443" s="2"/>
      <c r="G443" s="44"/>
    </row>
    <row r="444" spans="1:7" ht="12.75">
      <c r="A444" s="16" t="s">
        <v>450</v>
      </c>
      <c r="B444" s="48" t="s">
        <v>179</v>
      </c>
      <c r="C444" s="62">
        <v>3000</v>
      </c>
      <c r="D444" s="71"/>
      <c r="E444" s="71">
        <v>3000</v>
      </c>
      <c r="F444" s="2"/>
      <c r="G444" s="50"/>
    </row>
    <row r="445" spans="1:7" ht="12.75">
      <c r="A445" s="15" t="s">
        <v>382</v>
      </c>
      <c r="B445" s="38" t="s">
        <v>992</v>
      </c>
      <c r="C445" s="44">
        <f>SUM(C416:C444)</f>
        <v>180100</v>
      </c>
      <c r="D445" s="44">
        <f>SUM(D416:D444)</f>
        <v>3000</v>
      </c>
      <c r="E445" s="331">
        <f>SUM(E416:E444)</f>
        <v>183100</v>
      </c>
      <c r="F445" s="50"/>
      <c r="G445" s="44"/>
    </row>
    <row r="446" spans="1:7" ht="12.75">
      <c r="A446" s="15"/>
      <c r="B446" s="38"/>
      <c r="C446" s="44"/>
      <c r="D446" s="46"/>
      <c r="E446" s="69"/>
      <c r="F446" s="50"/>
      <c r="G446" s="44"/>
    </row>
    <row r="447" spans="1:7" ht="12.75">
      <c r="A447" s="15"/>
      <c r="B447" s="38"/>
      <c r="C447" s="193" t="s">
        <v>603</v>
      </c>
      <c r="D447" s="194" t="s">
        <v>604</v>
      </c>
      <c r="E447" s="100"/>
      <c r="F447" s="50"/>
      <c r="G447" s="44"/>
    </row>
    <row r="448" spans="1:7" ht="12.75">
      <c r="A448" s="15" t="s">
        <v>451</v>
      </c>
      <c r="B448" s="38" t="s">
        <v>129</v>
      </c>
      <c r="C448" s="90">
        <v>3101830</v>
      </c>
      <c r="D448" s="111"/>
      <c r="E448" s="362">
        <v>3101830</v>
      </c>
      <c r="F448" s="50"/>
      <c r="G448" s="44"/>
    </row>
    <row r="449" spans="1:7" ht="12.75">
      <c r="A449" s="15" t="s">
        <v>452</v>
      </c>
      <c r="B449" s="38" t="s">
        <v>1018</v>
      </c>
      <c r="C449" s="90">
        <v>30558</v>
      </c>
      <c r="D449" s="111"/>
      <c r="E449" s="362">
        <v>30558</v>
      </c>
      <c r="F449" s="50"/>
      <c r="G449" s="44"/>
    </row>
    <row r="450" spans="1:7" ht="12.75">
      <c r="A450" s="15" t="s">
        <v>569</v>
      </c>
      <c r="B450" s="264" t="s">
        <v>1020</v>
      </c>
      <c r="C450" s="90">
        <v>1366</v>
      </c>
      <c r="D450" s="111"/>
      <c r="E450" s="362">
        <v>1366</v>
      </c>
      <c r="F450" s="50"/>
      <c r="G450" s="44"/>
    </row>
    <row r="451" spans="1:7" ht="12.75">
      <c r="A451" s="15" t="s">
        <v>453</v>
      </c>
      <c r="B451" s="38" t="s">
        <v>1022</v>
      </c>
      <c r="C451" s="90">
        <v>45501</v>
      </c>
      <c r="D451" s="111"/>
      <c r="E451" s="362">
        <v>45501</v>
      </c>
      <c r="F451" s="50"/>
      <c r="G451" s="44"/>
    </row>
    <row r="452" spans="1:7" ht="12.75">
      <c r="A452" s="15" t="s">
        <v>454</v>
      </c>
      <c r="B452" s="38" t="s">
        <v>127</v>
      </c>
      <c r="C452" s="90">
        <v>783</v>
      </c>
      <c r="D452" s="111"/>
      <c r="E452" s="362">
        <v>783</v>
      </c>
      <c r="F452" s="50"/>
      <c r="G452" s="44"/>
    </row>
    <row r="453" spans="1:7" ht="12.75">
      <c r="A453" s="15" t="s">
        <v>455</v>
      </c>
      <c r="B453" s="38" t="s">
        <v>1011</v>
      </c>
      <c r="C453" s="90">
        <v>24000</v>
      </c>
      <c r="D453" s="111"/>
      <c r="E453" s="362">
        <v>24000</v>
      </c>
      <c r="F453" s="50"/>
      <c r="G453" s="44"/>
    </row>
    <row r="454" spans="1:7" ht="12.75">
      <c r="A454" s="15" t="s">
        <v>456</v>
      </c>
      <c r="B454" s="264" t="s">
        <v>1012</v>
      </c>
      <c r="C454" s="90">
        <v>7000</v>
      </c>
      <c r="D454" s="111"/>
      <c r="E454" s="362">
        <v>7000</v>
      </c>
      <c r="F454" s="50"/>
      <c r="G454" s="44"/>
    </row>
    <row r="455" spans="1:7" ht="12.75">
      <c r="A455" s="15" t="s">
        <v>457</v>
      </c>
      <c r="B455" s="38" t="s">
        <v>4</v>
      </c>
      <c r="C455" s="90">
        <v>24962</v>
      </c>
      <c r="D455" s="111"/>
      <c r="E455" s="362">
        <v>24962</v>
      </c>
      <c r="F455" s="50"/>
      <c r="G455" s="44"/>
    </row>
    <row r="456" spans="1:7" ht="12.75">
      <c r="A456" s="15" t="s">
        <v>458</v>
      </c>
      <c r="B456" s="38" t="s">
        <v>5</v>
      </c>
      <c r="C456" s="90">
        <v>500</v>
      </c>
      <c r="D456" s="111"/>
      <c r="E456" s="362">
        <v>500</v>
      </c>
      <c r="F456" s="50"/>
      <c r="G456" s="44"/>
    </row>
    <row r="457" spans="1:7" ht="12.75">
      <c r="A457" s="15" t="s">
        <v>880</v>
      </c>
      <c r="B457" s="38" t="s">
        <v>7</v>
      </c>
      <c r="C457" s="90">
        <v>1000</v>
      </c>
      <c r="D457" s="111"/>
      <c r="E457" s="362">
        <v>1000</v>
      </c>
      <c r="F457" s="50"/>
      <c r="G457" s="44"/>
    </row>
    <row r="458" spans="1:7" ht="12.75">
      <c r="A458" s="16" t="s">
        <v>570</v>
      </c>
      <c r="B458" s="268" t="s">
        <v>179</v>
      </c>
      <c r="C458" s="160">
        <v>1500</v>
      </c>
      <c r="D458" s="299"/>
      <c r="E458" s="363">
        <v>1500</v>
      </c>
      <c r="F458" s="50"/>
      <c r="G458" s="44"/>
    </row>
    <row r="459" spans="1:7" ht="12.75">
      <c r="A459" s="15" t="s">
        <v>384</v>
      </c>
      <c r="B459" s="264" t="s">
        <v>501</v>
      </c>
      <c r="C459" s="90">
        <f>SUM(C448:C458)</f>
        <v>3239000</v>
      </c>
      <c r="D459" s="111">
        <f>SUM(D448:D458)</f>
        <v>0</v>
      </c>
      <c r="E459" s="25">
        <f>SUM(E448:E458)</f>
        <v>3239000</v>
      </c>
      <c r="F459" s="50"/>
      <c r="G459" s="44"/>
    </row>
    <row r="460" spans="1:7" ht="12.75">
      <c r="A460" s="15"/>
      <c r="B460" s="264" t="s">
        <v>386</v>
      </c>
      <c r="C460" s="90"/>
      <c r="D460" s="111"/>
      <c r="E460" s="111"/>
      <c r="F460" s="50"/>
      <c r="G460" s="44"/>
    </row>
    <row r="461" spans="1:7" ht="12.75">
      <c r="A461" s="15"/>
      <c r="B461" s="264"/>
      <c r="C461" s="90"/>
      <c r="D461" s="111"/>
      <c r="E461" s="111"/>
      <c r="F461" s="50"/>
      <c r="G461" s="44"/>
    </row>
    <row r="462" spans="1:7" ht="12.75">
      <c r="A462" s="15"/>
      <c r="B462" s="38"/>
      <c r="C462" s="193" t="s">
        <v>603</v>
      </c>
      <c r="D462" s="194" t="s">
        <v>604</v>
      </c>
      <c r="E462" s="300"/>
      <c r="F462" s="50"/>
      <c r="G462" s="44"/>
    </row>
    <row r="463" spans="1:7" ht="12.75">
      <c r="A463" s="41" t="s">
        <v>459</v>
      </c>
      <c r="B463" s="303" t="s">
        <v>214</v>
      </c>
      <c r="C463" s="66">
        <v>11500</v>
      </c>
      <c r="D463" s="112"/>
      <c r="E463" s="301">
        <v>11500</v>
      </c>
      <c r="F463" s="2"/>
      <c r="G463" s="2"/>
    </row>
    <row r="464" spans="1:7" ht="12.75">
      <c r="A464" s="37" t="s">
        <v>388</v>
      </c>
      <c r="B464" s="269" t="s">
        <v>607</v>
      </c>
      <c r="C464" s="68">
        <f>SUM(C463)</f>
        <v>11500</v>
      </c>
      <c r="D464" s="270"/>
      <c r="E464" s="123">
        <f>SUM(E463)</f>
        <v>11500</v>
      </c>
      <c r="F464" s="2"/>
      <c r="G464" s="2"/>
    </row>
    <row r="465" spans="1:7" ht="12.75">
      <c r="A465" s="15"/>
      <c r="B465" s="38" t="s">
        <v>606</v>
      </c>
      <c r="C465" s="53"/>
      <c r="D465" s="304"/>
      <c r="E465" s="300"/>
      <c r="F465" s="2"/>
      <c r="G465" s="2"/>
    </row>
    <row r="466" spans="1:7" ht="12.75">
      <c r="A466" s="15"/>
      <c r="B466" s="264" t="s">
        <v>605</v>
      </c>
      <c r="C466" s="90"/>
      <c r="D466" s="111"/>
      <c r="E466" s="69"/>
      <c r="F466" s="44"/>
      <c r="G466" s="44"/>
    </row>
    <row r="467" spans="1:7" ht="12.75">
      <c r="A467" s="15"/>
      <c r="B467" s="264"/>
      <c r="C467" s="90"/>
      <c r="D467" s="111"/>
      <c r="E467" s="69"/>
      <c r="F467" s="44"/>
      <c r="G467" s="44"/>
    </row>
    <row r="468" spans="1:7" ht="12.75">
      <c r="A468" s="15"/>
      <c r="B468" s="264"/>
      <c r="C468" s="193" t="s">
        <v>603</v>
      </c>
      <c r="D468" s="194" t="s">
        <v>604</v>
      </c>
      <c r="E468" s="69"/>
      <c r="F468" s="44"/>
      <c r="G468" s="44"/>
    </row>
    <row r="469" spans="1:7" ht="12.75">
      <c r="A469" s="15" t="s">
        <v>460</v>
      </c>
      <c r="B469" s="38" t="s">
        <v>129</v>
      </c>
      <c r="C469" s="44">
        <v>282400</v>
      </c>
      <c r="D469" s="69">
        <v>634550</v>
      </c>
      <c r="E469" s="69">
        <v>916950</v>
      </c>
      <c r="F469" s="44"/>
      <c r="G469" s="44"/>
    </row>
    <row r="470" spans="1:7" ht="12.75">
      <c r="A470" s="16" t="s">
        <v>461</v>
      </c>
      <c r="B470" s="48" t="s">
        <v>1022</v>
      </c>
      <c r="C470" s="62">
        <v>1000</v>
      </c>
      <c r="D470" s="71"/>
      <c r="E470" s="71">
        <v>1000</v>
      </c>
      <c r="F470" s="44"/>
      <c r="G470" s="44"/>
    </row>
    <row r="471" spans="1:7" ht="12.75">
      <c r="A471" s="15" t="s">
        <v>391</v>
      </c>
      <c r="B471" s="38" t="s">
        <v>608</v>
      </c>
      <c r="C471" s="44">
        <f>SUM(C469:C470)</f>
        <v>283400</v>
      </c>
      <c r="D471" s="69">
        <f>SUM(D469:D470)</f>
        <v>634550</v>
      </c>
      <c r="E471" s="69">
        <f>SUM(E469:E470)</f>
        <v>917950</v>
      </c>
      <c r="F471" s="2"/>
      <c r="G471" s="2"/>
    </row>
    <row r="472" spans="1:7" ht="12.75">
      <c r="A472" s="15"/>
      <c r="B472" s="264" t="s">
        <v>775</v>
      </c>
      <c r="C472" s="44"/>
      <c r="D472" s="69"/>
      <c r="E472" s="69"/>
      <c r="F472" s="2"/>
      <c r="G472" s="2"/>
    </row>
    <row r="473" spans="1:7" ht="12.75">
      <c r="A473" s="15"/>
      <c r="B473" s="38"/>
      <c r="C473" s="90"/>
      <c r="D473" s="111"/>
      <c r="E473" s="69"/>
      <c r="F473" s="44"/>
      <c r="G473" s="44"/>
    </row>
    <row r="474" spans="1:7" ht="12.75">
      <c r="A474" s="16" t="s">
        <v>462</v>
      </c>
      <c r="B474" s="48" t="s">
        <v>129</v>
      </c>
      <c r="C474" s="62"/>
      <c r="D474" s="71"/>
      <c r="E474" s="71">
        <v>185600</v>
      </c>
      <c r="F474" s="44"/>
      <c r="G474" s="44"/>
    </row>
    <row r="475" spans="1:7" ht="12.75">
      <c r="A475" s="35" t="s">
        <v>463</v>
      </c>
      <c r="B475" s="276" t="s">
        <v>130</v>
      </c>
      <c r="C475" s="95"/>
      <c r="D475" s="192"/>
      <c r="E475" s="192">
        <f>SUM(E474)</f>
        <v>185600</v>
      </c>
      <c r="F475" s="2"/>
      <c r="G475" s="2"/>
    </row>
    <row r="476" spans="1:7" ht="12.75">
      <c r="A476" s="15"/>
      <c r="B476" s="38"/>
      <c r="C476" s="193" t="s">
        <v>603</v>
      </c>
      <c r="D476" s="194" t="s">
        <v>604</v>
      </c>
      <c r="E476" s="69"/>
      <c r="F476" s="2"/>
      <c r="G476" s="2"/>
    </row>
    <row r="477" spans="1:7" ht="12.75">
      <c r="A477" s="15" t="s">
        <v>464</v>
      </c>
      <c r="B477" s="38" t="s">
        <v>956</v>
      </c>
      <c r="C477" s="44">
        <v>644</v>
      </c>
      <c r="D477" s="69">
        <v>1616</v>
      </c>
      <c r="E477" s="69">
        <v>2260</v>
      </c>
      <c r="F477" s="2"/>
      <c r="G477" s="2"/>
    </row>
    <row r="478" spans="1:7" ht="12.75">
      <c r="A478" s="15" t="s">
        <v>465</v>
      </c>
      <c r="B478" s="38" t="s">
        <v>1018</v>
      </c>
      <c r="C478" s="44">
        <v>55931</v>
      </c>
      <c r="D478" s="69">
        <v>140071</v>
      </c>
      <c r="E478" s="69">
        <v>196002</v>
      </c>
      <c r="F478" s="2"/>
      <c r="G478" s="2"/>
    </row>
    <row r="479" spans="1:7" ht="12.75">
      <c r="A479" s="15" t="s">
        <v>466</v>
      </c>
      <c r="B479" s="38" t="s">
        <v>1020</v>
      </c>
      <c r="C479" s="44">
        <v>4748</v>
      </c>
      <c r="D479" s="69">
        <v>11912</v>
      </c>
      <c r="E479" s="69">
        <v>16660</v>
      </c>
      <c r="F479" s="2"/>
      <c r="G479" s="2"/>
    </row>
    <row r="480" spans="1:7" ht="12.75">
      <c r="A480" s="15" t="s">
        <v>467</v>
      </c>
      <c r="B480" s="38" t="s">
        <v>1022</v>
      </c>
      <c r="C480" s="44">
        <v>10837</v>
      </c>
      <c r="D480" s="69">
        <v>27187</v>
      </c>
      <c r="E480" s="69">
        <v>38024</v>
      </c>
      <c r="F480" s="2"/>
      <c r="G480" s="2"/>
    </row>
    <row r="481" spans="1:7" ht="12.75">
      <c r="A481" s="15" t="s">
        <v>468</v>
      </c>
      <c r="B481" s="38" t="s">
        <v>1024</v>
      </c>
      <c r="C481" s="44">
        <v>1985</v>
      </c>
      <c r="D481" s="69">
        <v>3225</v>
      </c>
      <c r="E481" s="69">
        <v>5210</v>
      </c>
      <c r="F481" s="50"/>
      <c r="G481" s="44"/>
    </row>
    <row r="482" spans="1:7" ht="12.75">
      <c r="A482" s="15" t="s">
        <v>469</v>
      </c>
      <c r="B482" s="38" t="s">
        <v>1011</v>
      </c>
      <c r="C482" s="44">
        <v>5275</v>
      </c>
      <c r="D482" s="69">
        <v>9725</v>
      </c>
      <c r="E482" s="69">
        <v>15000</v>
      </c>
      <c r="F482" s="2"/>
      <c r="G482" s="44"/>
    </row>
    <row r="483" spans="1:7" ht="12.75">
      <c r="A483" s="15" t="s">
        <v>470</v>
      </c>
      <c r="B483" s="38" t="s">
        <v>1</v>
      </c>
      <c r="C483" s="44">
        <v>1482</v>
      </c>
      <c r="D483" s="69">
        <v>3718</v>
      </c>
      <c r="E483" s="69">
        <v>5200</v>
      </c>
      <c r="F483" s="2"/>
      <c r="G483" s="44"/>
    </row>
    <row r="484" spans="1:7" ht="12.75">
      <c r="A484" s="15" t="s">
        <v>471</v>
      </c>
      <c r="B484" s="38" t="s">
        <v>1012</v>
      </c>
      <c r="C484" s="44">
        <v>570</v>
      </c>
      <c r="D484" s="69">
        <v>1430</v>
      </c>
      <c r="E484" s="69">
        <v>2000</v>
      </c>
      <c r="F484" s="44"/>
      <c r="G484" s="44"/>
    </row>
    <row r="485" spans="1:7" ht="12.75">
      <c r="A485" s="15" t="s">
        <v>877</v>
      </c>
      <c r="B485" s="38" t="s">
        <v>824</v>
      </c>
      <c r="C485" s="44">
        <v>29</v>
      </c>
      <c r="D485" s="69">
        <v>71</v>
      </c>
      <c r="E485" s="69">
        <v>100</v>
      </c>
      <c r="F485" s="44"/>
      <c r="G485" s="44"/>
    </row>
    <row r="486" spans="1:7" ht="12.75">
      <c r="A486" s="15" t="s">
        <v>472</v>
      </c>
      <c r="B486" s="38" t="s">
        <v>4</v>
      </c>
      <c r="C486" s="44">
        <v>8809</v>
      </c>
      <c r="D486" s="69">
        <v>18591</v>
      </c>
      <c r="E486" s="69">
        <v>27400</v>
      </c>
      <c r="F486" s="2"/>
      <c r="G486" s="44"/>
    </row>
    <row r="487" spans="1:7" ht="12.75">
      <c r="A487" s="15" t="s">
        <v>878</v>
      </c>
      <c r="B487" s="38" t="s">
        <v>867</v>
      </c>
      <c r="C487" s="44">
        <v>313</v>
      </c>
      <c r="D487" s="69">
        <v>787</v>
      </c>
      <c r="E487" s="69">
        <v>1100</v>
      </c>
      <c r="F487" s="2"/>
      <c r="G487" s="44"/>
    </row>
    <row r="488" spans="1:7" ht="12.75">
      <c r="A488" s="15" t="s">
        <v>473</v>
      </c>
      <c r="B488" s="38" t="s">
        <v>5</v>
      </c>
      <c r="C488" s="44">
        <v>57</v>
      </c>
      <c r="D488" s="69">
        <v>143</v>
      </c>
      <c r="E488" s="69">
        <v>200</v>
      </c>
      <c r="F488" s="2"/>
      <c r="G488" s="44"/>
    </row>
    <row r="489" spans="1:7" ht="12.75">
      <c r="A489" s="15" t="s">
        <v>474</v>
      </c>
      <c r="B489" s="38" t="s">
        <v>7</v>
      </c>
      <c r="C489" s="44">
        <v>1710</v>
      </c>
      <c r="D489" s="69">
        <v>4290</v>
      </c>
      <c r="E489" s="69">
        <v>6000</v>
      </c>
      <c r="F489" s="2"/>
      <c r="G489" s="44"/>
    </row>
    <row r="490" spans="1:7" ht="12.75">
      <c r="A490" s="15" t="s">
        <v>475</v>
      </c>
      <c r="B490" s="38" t="s">
        <v>179</v>
      </c>
      <c r="C490" s="44">
        <v>1710</v>
      </c>
      <c r="D490" s="69">
        <v>4288</v>
      </c>
      <c r="E490" s="69">
        <v>5998</v>
      </c>
      <c r="F490" s="2"/>
      <c r="G490" s="44"/>
    </row>
    <row r="491" spans="1:7" ht="12.75">
      <c r="A491" s="16" t="s">
        <v>891</v>
      </c>
      <c r="B491" s="48" t="s">
        <v>892</v>
      </c>
      <c r="C491" s="62"/>
      <c r="D491" s="71">
        <v>11000</v>
      </c>
      <c r="E491" s="71">
        <v>11000</v>
      </c>
      <c r="F491" s="2"/>
      <c r="G491" s="44"/>
    </row>
    <row r="492" spans="1:7" ht="12.75">
      <c r="A492" s="15" t="s">
        <v>393</v>
      </c>
      <c r="B492" s="38" t="s">
        <v>994</v>
      </c>
      <c r="C492" s="44">
        <f>SUM(C477:C491)</f>
        <v>94100</v>
      </c>
      <c r="D492" s="69">
        <f>SUM(D477:D491)</f>
        <v>238054</v>
      </c>
      <c r="E492" s="69">
        <f>SUM(E477:E491)</f>
        <v>332154</v>
      </c>
      <c r="F492" s="2"/>
      <c r="G492" s="2"/>
    </row>
    <row r="493" spans="1:7" ht="12.75">
      <c r="A493" s="15"/>
      <c r="B493" s="38"/>
      <c r="C493" s="44"/>
      <c r="D493" s="69"/>
      <c r="E493" s="69"/>
      <c r="F493" s="2"/>
      <c r="G493" s="2"/>
    </row>
    <row r="494" spans="1:7" ht="12.75">
      <c r="A494" s="15"/>
      <c r="B494" s="38"/>
      <c r="C494" s="193" t="s">
        <v>603</v>
      </c>
      <c r="D494" s="194" t="s">
        <v>604</v>
      </c>
      <c r="E494" s="100"/>
      <c r="F494" s="44"/>
      <c r="G494" s="44"/>
    </row>
    <row r="495" spans="1:7" ht="12.75">
      <c r="A495" s="16" t="s">
        <v>476</v>
      </c>
      <c r="B495" s="48" t="s">
        <v>7</v>
      </c>
      <c r="C495" s="62">
        <v>36500</v>
      </c>
      <c r="D495" s="71">
        <v>120960</v>
      </c>
      <c r="E495" s="71">
        <v>157460</v>
      </c>
      <c r="F495" s="44"/>
      <c r="G495" s="44"/>
    </row>
    <row r="496" spans="1:7" ht="12.75">
      <c r="A496" s="15" t="s">
        <v>395</v>
      </c>
      <c r="B496" s="38" t="s">
        <v>235</v>
      </c>
      <c r="C496" s="44">
        <f>SUM(C495)</f>
        <v>36500</v>
      </c>
      <c r="D496" s="69">
        <f>SUM(D495)</f>
        <v>120960</v>
      </c>
      <c r="E496" s="69">
        <f>SUM(E495)</f>
        <v>157460</v>
      </c>
      <c r="F496" s="44"/>
      <c r="G496" s="44"/>
    </row>
    <row r="497" spans="1:7" ht="12.75">
      <c r="A497" s="15"/>
      <c r="B497" s="38"/>
      <c r="C497" s="44"/>
      <c r="D497" s="69"/>
      <c r="E497" s="69"/>
      <c r="F497" s="44"/>
      <c r="G497" s="44"/>
    </row>
    <row r="498" spans="1:7" ht="12.75">
      <c r="A498" s="16"/>
      <c r="B498" s="48"/>
      <c r="C498" s="62"/>
      <c r="D498" s="71"/>
      <c r="E498" s="71"/>
      <c r="F498" s="44"/>
      <c r="G498" s="44"/>
    </row>
    <row r="499" spans="1:7" ht="12.75">
      <c r="A499" s="2"/>
      <c r="B499" s="2"/>
      <c r="C499" s="44"/>
      <c r="D499" s="44"/>
      <c r="E499" s="44"/>
      <c r="F499" s="44"/>
      <c r="G499" s="44"/>
    </row>
    <row r="500" spans="1:7" ht="12.75">
      <c r="A500" s="2"/>
      <c r="B500" s="2"/>
      <c r="C500" s="44"/>
      <c r="D500" s="44"/>
      <c r="E500" s="44"/>
      <c r="F500" s="44"/>
      <c r="G500" s="44"/>
    </row>
    <row r="501" spans="1:7" ht="12.75">
      <c r="A501" s="2"/>
      <c r="B501" s="2"/>
      <c r="C501" s="44"/>
      <c r="D501" s="44"/>
      <c r="E501" s="44"/>
      <c r="F501" s="44"/>
      <c r="G501" s="44"/>
    </row>
    <row r="502" spans="1:7" ht="12.75">
      <c r="A502" s="2"/>
      <c r="B502" s="2"/>
      <c r="C502" s="44"/>
      <c r="D502" s="44"/>
      <c r="E502" s="44"/>
      <c r="F502" s="44"/>
      <c r="G502" s="44"/>
    </row>
    <row r="503" spans="1:7" ht="12.75">
      <c r="A503" s="2"/>
      <c r="B503" s="2"/>
      <c r="C503" s="44"/>
      <c r="D503" s="44"/>
      <c r="E503" s="44"/>
      <c r="F503" s="44"/>
      <c r="G503" s="44"/>
    </row>
    <row r="504" spans="1:7" ht="12.75">
      <c r="A504" s="2"/>
      <c r="B504" s="2"/>
      <c r="C504" s="44"/>
      <c r="D504" s="44"/>
      <c r="E504" s="44"/>
      <c r="F504" s="44"/>
      <c r="G504" s="44"/>
    </row>
    <row r="505" spans="1:7" ht="13.5" thickBot="1">
      <c r="A505" s="36"/>
      <c r="B505" s="36"/>
      <c r="C505" s="36"/>
      <c r="D505" s="36"/>
      <c r="E505" s="102"/>
      <c r="F505" s="44"/>
      <c r="G505" s="44"/>
    </row>
    <row r="506" spans="1:7" ht="13.5" thickTop="1">
      <c r="A506" s="7" t="s">
        <v>242</v>
      </c>
      <c r="B506" s="255"/>
      <c r="C506" s="250"/>
      <c r="D506" s="256"/>
      <c r="E506" s="251" t="s">
        <v>244</v>
      </c>
      <c r="F506" s="44"/>
      <c r="G506" s="44"/>
    </row>
    <row r="507" spans="1:7" ht="13.5" thickBot="1">
      <c r="A507" s="8" t="s">
        <v>241</v>
      </c>
      <c r="B507" s="257" t="s">
        <v>243</v>
      </c>
      <c r="C507" s="3"/>
      <c r="D507" s="258"/>
      <c r="E507" s="166" t="s">
        <v>1007</v>
      </c>
      <c r="F507" s="44"/>
      <c r="G507" s="44"/>
    </row>
    <row r="508" spans="1:7" ht="14.25" thickBot="1" thickTop="1">
      <c r="A508" s="40" t="s">
        <v>982</v>
      </c>
      <c r="B508" s="59" t="s">
        <v>983</v>
      </c>
      <c r="C508" s="39"/>
      <c r="D508" s="252"/>
      <c r="E508" s="252" t="s">
        <v>984</v>
      </c>
      <c r="F508" s="44"/>
      <c r="G508" s="44"/>
    </row>
    <row r="509" spans="1:7" ht="12.75">
      <c r="A509" s="15"/>
      <c r="B509" s="38"/>
      <c r="C509" s="89"/>
      <c r="D509" s="111"/>
      <c r="E509" s="100"/>
      <c r="F509" s="44"/>
      <c r="G509" s="44"/>
    </row>
    <row r="510" spans="1:7" ht="12.75">
      <c r="A510" s="15"/>
      <c r="B510" s="38"/>
      <c r="C510" s="193" t="s">
        <v>603</v>
      </c>
      <c r="D510" s="194" t="s">
        <v>604</v>
      </c>
      <c r="E510" s="100"/>
      <c r="F510" s="44"/>
      <c r="G510" s="44"/>
    </row>
    <row r="511" spans="1:7" ht="12.75">
      <c r="A511" s="15" t="s">
        <v>480</v>
      </c>
      <c r="B511" s="38" t="s">
        <v>939</v>
      </c>
      <c r="C511" s="89"/>
      <c r="D511" s="111">
        <v>14000</v>
      </c>
      <c r="E511" s="69">
        <v>14000</v>
      </c>
      <c r="F511" s="44"/>
      <c r="G511" s="44"/>
    </row>
    <row r="512" spans="1:7" ht="12.75">
      <c r="A512" s="15"/>
      <c r="B512" s="38" t="s">
        <v>938</v>
      </c>
      <c r="C512" s="89"/>
      <c r="D512" s="111"/>
      <c r="E512" s="69"/>
      <c r="F512" s="44"/>
      <c r="G512" s="44"/>
    </row>
    <row r="513" spans="1:7" ht="12.75">
      <c r="A513" s="16" t="s">
        <v>893</v>
      </c>
      <c r="B513" s="48" t="s">
        <v>129</v>
      </c>
      <c r="C513" s="62">
        <v>20925</v>
      </c>
      <c r="D513" s="71"/>
      <c r="E513" s="71">
        <v>20925</v>
      </c>
      <c r="F513" s="2"/>
      <c r="G513" s="44"/>
    </row>
    <row r="514" spans="1:7" ht="12.75">
      <c r="A514" s="37" t="s">
        <v>481</v>
      </c>
      <c r="B514" s="70" t="s">
        <v>247</v>
      </c>
      <c r="C514" s="56">
        <f>SUM(C511:C513)</f>
        <v>20925</v>
      </c>
      <c r="D514" s="56">
        <f>SUM(D511:D513)</f>
        <v>14000</v>
      </c>
      <c r="E514" s="338">
        <f>SUM(E511:E513)</f>
        <v>34925</v>
      </c>
      <c r="F514" s="34"/>
      <c r="G514" s="34"/>
    </row>
    <row r="515" spans="1:7" ht="13.5" thickBot="1">
      <c r="A515" s="65"/>
      <c r="B515" s="261"/>
      <c r="C515" s="63"/>
      <c r="D515" s="188"/>
      <c r="E515" s="297"/>
      <c r="F515" s="34"/>
      <c r="G515" s="34"/>
    </row>
    <row r="516" spans="1:7" ht="12.75">
      <c r="A516" s="51">
        <v>852</v>
      </c>
      <c r="B516" s="282" t="s">
        <v>396</v>
      </c>
      <c r="C516" s="129"/>
      <c r="D516" s="175"/>
      <c r="E516" s="175">
        <f>SUM(E445+E459+E464+E471+E475+E413+E492+E496+E514)</f>
        <v>5091689</v>
      </c>
      <c r="F516" s="34"/>
      <c r="G516" s="34"/>
    </row>
    <row r="517" spans="1:7" ht="12.75">
      <c r="A517" s="15"/>
      <c r="B517" s="38"/>
      <c r="C517" s="2"/>
      <c r="D517" s="46"/>
      <c r="E517" s="100"/>
      <c r="F517" s="34"/>
      <c r="G517" s="34"/>
    </row>
    <row r="518" spans="1:7" ht="12.75">
      <c r="A518" s="15" t="s">
        <v>216</v>
      </c>
      <c r="B518" s="38" t="s">
        <v>956</v>
      </c>
      <c r="C518" s="2"/>
      <c r="D518" s="46"/>
      <c r="E518" s="69">
        <v>12463</v>
      </c>
      <c r="F518" s="44"/>
      <c r="G518" s="44"/>
    </row>
    <row r="519" spans="1:7" ht="12.75">
      <c r="A519" s="15" t="s">
        <v>131</v>
      </c>
      <c r="B519" s="38" t="s">
        <v>1018</v>
      </c>
      <c r="C519" s="2"/>
      <c r="D519" s="46"/>
      <c r="E519" s="69">
        <v>347242</v>
      </c>
      <c r="F519" s="44"/>
      <c r="G519" s="44"/>
    </row>
    <row r="520" spans="1:7" ht="12.75">
      <c r="A520" s="15" t="s">
        <v>132</v>
      </c>
      <c r="B520" s="38" t="s">
        <v>1020</v>
      </c>
      <c r="C520" s="2"/>
      <c r="D520" s="46"/>
      <c r="E520" s="69">
        <v>26681</v>
      </c>
      <c r="F520" s="44"/>
      <c r="G520" s="44"/>
    </row>
    <row r="521" spans="1:7" ht="12.75">
      <c r="A521" s="15" t="s">
        <v>133</v>
      </c>
      <c r="B521" s="38" t="s">
        <v>119</v>
      </c>
      <c r="C521" s="2"/>
      <c r="D521" s="46"/>
      <c r="E521" s="69">
        <v>66828</v>
      </c>
      <c r="F521" s="44"/>
      <c r="G521" s="44"/>
    </row>
    <row r="522" spans="1:7" ht="12.75">
      <c r="A522" s="15" t="s">
        <v>134</v>
      </c>
      <c r="B522" s="38" t="s">
        <v>1024</v>
      </c>
      <c r="C522" s="2"/>
      <c r="D522" s="46"/>
      <c r="E522" s="298">
        <v>9385</v>
      </c>
      <c r="F522" s="44"/>
      <c r="G522" s="44"/>
    </row>
    <row r="523" spans="1:7" ht="12.75">
      <c r="A523" s="15" t="s">
        <v>747</v>
      </c>
      <c r="B523" s="38" t="s">
        <v>1011</v>
      </c>
      <c r="C523" s="2"/>
      <c r="D523" s="46"/>
      <c r="E523" s="298">
        <v>14814</v>
      </c>
      <c r="F523" s="44"/>
      <c r="G523" s="44"/>
    </row>
    <row r="524" spans="1:7" ht="12.75">
      <c r="A524" s="15" t="s">
        <v>736</v>
      </c>
      <c r="B524" s="38" t="s">
        <v>85</v>
      </c>
      <c r="C524" s="2"/>
      <c r="D524" s="46"/>
      <c r="E524" s="298">
        <v>181883</v>
      </c>
      <c r="F524" s="44"/>
      <c r="G524" s="44"/>
    </row>
    <row r="525" spans="1:7" ht="12.75">
      <c r="A525" s="15" t="s">
        <v>869</v>
      </c>
      <c r="B525" s="38" t="s">
        <v>824</v>
      </c>
      <c r="C525" s="2"/>
      <c r="D525" s="46"/>
      <c r="E525" s="298">
        <v>842</v>
      </c>
      <c r="F525" s="44"/>
      <c r="G525" s="44"/>
    </row>
    <row r="526" spans="1:7" ht="12.75">
      <c r="A526" s="16" t="s">
        <v>135</v>
      </c>
      <c r="B526" s="48" t="s">
        <v>179</v>
      </c>
      <c r="C526" s="1"/>
      <c r="D526" s="96"/>
      <c r="E526" s="71">
        <v>25441</v>
      </c>
      <c r="F526" s="2"/>
      <c r="G526" s="44"/>
    </row>
    <row r="527" spans="1:7" ht="12.75">
      <c r="A527" s="15" t="s">
        <v>195</v>
      </c>
      <c r="B527" s="38" t="s">
        <v>136</v>
      </c>
      <c r="C527" s="2"/>
      <c r="D527" s="46"/>
      <c r="E527" s="69">
        <f>SUM(E518:E526)</f>
        <v>685579</v>
      </c>
      <c r="F527" s="44"/>
      <c r="G527" s="44"/>
    </row>
    <row r="528" spans="1:7" ht="12.75">
      <c r="A528" s="15"/>
      <c r="B528" s="38"/>
      <c r="C528" s="2"/>
      <c r="D528" s="46"/>
      <c r="E528" s="69"/>
      <c r="F528" s="44"/>
      <c r="G528" s="44"/>
    </row>
    <row r="529" spans="1:7" ht="12.75">
      <c r="A529" s="16" t="s">
        <v>870</v>
      </c>
      <c r="B529" s="48" t="s">
        <v>4</v>
      </c>
      <c r="C529" s="1"/>
      <c r="D529" s="96"/>
      <c r="E529" s="71">
        <v>3000</v>
      </c>
      <c r="F529" s="44"/>
      <c r="G529" s="44"/>
    </row>
    <row r="530" spans="1:7" ht="12.75">
      <c r="A530" s="15" t="s">
        <v>873</v>
      </c>
      <c r="B530" s="38" t="s">
        <v>871</v>
      </c>
      <c r="C530" s="2"/>
      <c r="D530" s="46"/>
      <c r="E530" s="69">
        <f>SUM(E529)</f>
        <v>3000</v>
      </c>
      <c r="F530" s="44"/>
      <c r="G530" s="44"/>
    </row>
    <row r="531" spans="1:7" ht="12.75">
      <c r="A531" s="15"/>
      <c r="B531" s="38" t="s">
        <v>872</v>
      </c>
      <c r="C531" s="2"/>
      <c r="D531" s="46"/>
      <c r="E531" s="69"/>
      <c r="F531" s="44"/>
      <c r="G531" s="44"/>
    </row>
    <row r="532" spans="1:7" ht="12.75">
      <c r="A532" s="15"/>
      <c r="B532" s="38"/>
      <c r="C532" s="2"/>
      <c r="D532" s="46"/>
      <c r="E532" s="69"/>
      <c r="F532" s="44"/>
      <c r="G532" s="44"/>
    </row>
    <row r="533" spans="1:7" ht="12.75">
      <c r="A533" s="15"/>
      <c r="B533" s="38"/>
      <c r="C533" s="193" t="s">
        <v>603</v>
      </c>
      <c r="D533" s="194" t="s">
        <v>604</v>
      </c>
      <c r="E533" s="69"/>
      <c r="F533" s="44"/>
      <c r="G533" s="44"/>
    </row>
    <row r="534" spans="1:7" ht="12.75">
      <c r="A534" s="15" t="s">
        <v>930</v>
      </c>
      <c r="B534" s="38" t="s">
        <v>932</v>
      </c>
      <c r="C534" s="336"/>
      <c r="D534" s="111">
        <v>98000</v>
      </c>
      <c r="E534" s="69">
        <v>98000</v>
      </c>
      <c r="F534" s="44"/>
      <c r="G534" s="44"/>
    </row>
    <row r="535" spans="1:7" ht="12.75">
      <c r="A535" s="15" t="s">
        <v>931</v>
      </c>
      <c r="B535" s="38" t="s">
        <v>933</v>
      </c>
      <c r="C535" s="336"/>
      <c r="D535" s="111">
        <v>2000</v>
      </c>
      <c r="E535" s="69">
        <v>2000</v>
      </c>
      <c r="F535" s="44"/>
      <c r="G535" s="44"/>
    </row>
    <row r="536" spans="1:7" ht="12.75">
      <c r="A536" s="15" t="s">
        <v>940</v>
      </c>
      <c r="B536" s="38" t="s">
        <v>1018</v>
      </c>
      <c r="C536" s="2"/>
      <c r="D536" s="69">
        <v>12302</v>
      </c>
      <c r="E536" s="69">
        <v>12302</v>
      </c>
      <c r="F536" s="44"/>
      <c r="G536" s="44"/>
    </row>
    <row r="537" spans="1:7" ht="12.75">
      <c r="A537" s="15" t="s">
        <v>944</v>
      </c>
      <c r="B537" s="38" t="s">
        <v>1020</v>
      </c>
      <c r="C537" s="2"/>
      <c r="D537" s="69">
        <v>632</v>
      </c>
      <c r="E537" s="69">
        <v>632</v>
      </c>
      <c r="F537" s="44"/>
      <c r="G537" s="44"/>
    </row>
    <row r="538" spans="1:7" ht="12.75">
      <c r="A538" s="15" t="s">
        <v>941</v>
      </c>
      <c r="B538" s="38" t="s">
        <v>119</v>
      </c>
      <c r="C538" s="2"/>
      <c r="D538" s="69">
        <v>2229</v>
      </c>
      <c r="E538" s="69">
        <v>2229</v>
      </c>
      <c r="F538" s="44"/>
      <c r="G538" s="44"/>
    </row>
    <row r="539" spans="1:7" ht="12.75">
      <c r="A539" s="15" t="s">
        <v>942</v>
      </c>
      <c r="B539" s="38" t="s">
        <v>1024</v>
      </c>
      <c r="C539" s="2"/>
      <c r="D539" s="69">
        <v>317</v>
      </c>
      <c r="E539" s="69">
        <v>317</v>
      </c>
      <c r="F539" s="44"/>
      <c r="G539" s="44"/>
    </row>
    <row r="540" spans="1:7" ht="12.75">
      <c r="A540" s="15" t="s">
        <v>934</v>
      </c>
      <c r="B540" s="38" t="s">
        <v>1011</v>
      </c>
      <c r="C540" s="2"/>
      <c r="D540" s="69">
        <v>9000</v>
      </c>
      <c r="E540" s="69">
        <v>9000</v>
      </c>
      <c r="F540" s="44"/>
      <c r="G540" s="44"/>
    </row>
    <row r="541" spans="1:7" ht="12.75">
      <c r="A541" s="15" t="s">
        <v>935</v>
      </c>
      <c r="B541" s="38" t="s">
        <v>4</v>
      </c>
      <c r="C541" s="2"/>
      <c r="D541" s="69">
        <v>10000</v>
      </c>
      <c r="E541" s="69">
        <v>10000</v>
      </c>
      <c r="F541" s="44"/>
      <c r="G541" s="44"/>
    </row>
    <row r="542" spans="1:7" ht="12.75">
      <c r="A542" s="15" t="s">
        <v>936</v>
      </c>
      <c r="B542" s="38" t="s">
        <v>5</v>
      </c>
      <c r="C542" s="2"/>
      <c r="D542" s="69">
        <v>200</v>
      </c>
      <c r="E542" s="69">
        <v>200</v>
      </c>
      <c r="F542" s="44"/>
      <c r="G542" s="44"/>
    </row>
    <row r="543" spans="1:7" ht="12.75">
      <c r="A543" s="16" t="s">
        <v>943</v>
      </c>
      <c r="B543" s="48" t="s">
        <v>179</v>
      </c>
      <c r="C543" s="1"/>
      <c r="D543" s="71">
        <v>750</v>
      </c>
      <c r="E543" s="71">
        <v>750</v>
      </c>
      <c r="F543" s="44"/>
      <c r="G543" s="44"/>
    </row>
    <row r="544" spans="1:7" ht="12.75">
      <c r="A544" s="15" t="s">
        <v>945</v>
      </c>
      <c r="B544" s="38" t="s">
        <v>946</v>
      </c>
      <c r="C544" s="2"/>
      <c r="D544" s="69">
        <f>SUM(D534:D543)</f>
        <v>135430</v>
      </c>
      <c r="E544" s="69">
        <f>SUM(E534:E543)</f>
        <v>135430</v>
      </c>
      <c r="F544" s="44"/>
      <c r="G544" s="44"/>
    </row>
    <row r="545" spans="1:7" ht="12.75">
      <c r="A545" s="15"/>
      <c r="B545" s="38"/>
      <c r="C545" s="2"/>
      <c r="D545" s="46"/>
      <c r="E545" s="69"/>
      <c r="F545" s="44"/>
      <c r="G545" s="44"/>
    </row>
    <row r="546" spans="1:7" ht="12.75">
      <c r="A546" s="16" t="s">
        <v>568</v>
      </c>
      <c r="B546" s="268" t="s">
        <v>4</v>
      </c>
      <c r="C546" s="1"/>
      <c r="D546" s="96"/>
      <c r="E546" s="71">
        <v>1715</v>
      </c>
      <c r="F546" s="44"/>
      <c r="G546" s="44"/>
    </row>
    <row r="547" spans="1:7" ht="12.75">
      <c r="A547" s="15" t="s">
        <v>149</v>
      </c>
      <c r="B547" s="38" t="s">
        <v>234</v>
      </c>
      <c r="C547" s="2"/>
      <c r="D547" s="46"/>
      <c r="E547" s="69">
        <f>SUM(E546:E546)</f>
        <v>1715</v>
      </c>
      <c r="F547" s="44"/>
      <c r="G547" s="44"/>
    </row>
    <row r="548" spans="1:7" ht="13.5" thickBot="1">
      <c r="A548" s="13"/>
      <c r="B548" s="179"/>
      <c r="C548" s="6"/>
      <c r="D548" s="267"/>
      <c r="E548" s="253"/>
      <c r="F548" s="2"/>
      <c r="G548" s="2"/>
    </row>
    <row r="549" spans="1:7" ht="12.75">
      <c r="A549" s="51">
        <v>854</v>
      </c>
      <c r="B549" s="282" t="s">
        <v>987</v>
      </c>
      <c r="C549" s="52"/>
      <c r="D549" s="283"/>
      <c r="E549" s="175">
        <f>SUM(E527+E530+E544+E547)</f>
        <v>825724</v>
      </c>
      <c r="F549" s="34"/>
      <c r="G549" s="34"/>
    </row>
    <row r="550" spans="1:7" ht="12.75">
      <c r="A550" s="91"/>
      <c r="B550" s="91"/>
      <c r="C550" s="5"/>
      <c r="D550" s="92"/>
      <c r="E550" s="110"/>
      <c r="F550" s="34"/>
      <c r="G550" s="34"/>
    </row>
    <row r="551" spans="1:7" ht="12.75">
      <c r="A551" s="37" t="s">
        <v>227</v>
      </c>
      <c r="B551" s="38" t="s">
        <v>956</v>
      </c>
      <c r="C551" s="2"/>
      <c r="D551" s="270"/>
      <c r="E551" s="123">
        <v>400</v>
      </c>
      <c r="F551" s="34"/>
      <c r="G551" s="34"/>
    </row>
    <row r="552" spans="1:7" ht="12.75">
      <c r="A552" s="15" t="s">
        <v>137</v>
      </c>
      <c r="B552" s="38" t="s">
        <v>1018</v>
      </c>
      <c r="C552" s="2"/>
      <c r="D552" s="46"/>
      <c r="E552" s="69">
        <v>72716</v>
      </c>
      <c r="F552" s="34"/>
      <c r="G552" s="34"/>
    </row>
    <row r="553" spans="1:7" ht="12.75">
      <c r="A553" s="15" t="s">
        <v>138</v>
      </c>
      <c r="B553" s="38" t="s">
        <v>1020</v>
      </c>
      <c r="C553" s="2"/>
      <c r="D553" s="46"/>
      <c r="E553" s="69">
        <v>5715</v>
      </c>
      <c r="F553" s="34"/>
      <c r="G553" s="34"/>
    </row>
    <row r="554" spans="1:7" ht="12.75">
      <c r="A554" s="15" t="s">
        <v>139</v>
      </c>
      <c r="B554" s="38" t="s">
        <v>1022</v>
      </c>
      <c r="C554" s="2"/>
      <c r="D554" s="46"/>
      <c r="E554" s="69">
        <v>13479</v>
      </c>
      <c r="F554" s="34"/>
      <c r="G554" s="34"/>
    </row>
    <row r="555" spans="1:7" ht="12.75">
      <c r="A555" s="15" t="s">
        <v>140</v>
      </c>
      <c r="B555" s="38" t="s">
        <v>1024</v>
      </c>
      <c r="C555" s="2"/>
      <c r="D555" s="46"/>
      <c r="E555" s="69">
        <v>1917</v>
      </c>
      <c r="F555" s="34"/>
      <c r="G555" s="34"/>
    </row>
    <row r="556" spans="1:7" ht="12.75">
      <c r="A556" s="15" t="s">
        <v>800</v>
      </c>
      <c r="B556" s="38" t="s">
        <v>799</v>
      </c>
      <c r="C556" s="2"/>
      <c r="D556" s="46"/>
      <c r="E556" s="69">
        <v>1800</v>
      </c>
      <c r="F556" s="34"/>
      <c r="G556" s="34"/>
    </row>
    <row r="557" spans="1:7" ht="12.75">
      <c r="A557" s="15" t="s">
        <v>141</v>
      </c>
      <c r="B557" s="38" t="s">
        <v>1011</v>
      </c>
      <c r="C557" s="2"/>
      <c r="D557" s="46"/>
      <c r="E557" s="69">
        <v>14000</v>
      </c>
      <c r="F557" s="34"/>
      <c r="G557" s="34"/>
    </row>
    <row r="558" spans="1:7" ht="12.75">
      <c r="A558" s="15" t="s">
        <v>142</v>
      </c>
      <c r="B558" s="38" t="s">
        <v>1</v>
      </c>
      <c r="C558" s="2"/>
      <c r="D558" s="46"/>
      <c r="E558" s="69">
        <v>90000</v>
      </c>
      <c r="F558" s="34"/>
      <c r="G558" s="34"/>
    </row>
    <row r="559" spans="1:7" ht="12.75">
      <c r="A559" s="15" t="s">
        <v>143</v>
      </c>
      <c r="B559" s="38" t="s">
        <v>1012</v>
      </c>
      <c r="C559" s="2"/>
      <c r="D559" s="46"/>
      <c r="E559" s="69">
        <v>15000</v>
      </c>
      <c r="F559" s="44"/>
      <c r="G559" s="44"/>
    </row>
    <row r="560" spans="1:7" ht="12.75">
      <c r="A560" s="15" t="s">
        <v>954</v>
      </c>
      <c r="B560" s="38" t="s">
        <v>824</v>
      </c>
      <c r="C560" s="2"/>
      <c r="D560" s="46"/>
      <c r="E560" s="69">
        <v>250</v>
      </c>
      <c r="F560" s="44"/>
      <c r="G560" s="44"/>
    </row>
    <row r="561" spans="1:7" ht="12.75">
      <c r="A561" s="15" t="s">
        <v>144</v>
      </c>
      <c r="B561" s="38" t="s">
        <v>145</v>
      </c>
      <c r="C561" s="2"/>
      <c r="D561" s="46"/>
      <c r="E561" s="69">
        <v>30000</v>
      </c>
      <c r="F561" s="44"/>
      <c r="G561" s="44"/>
    </row>
    <row r="562" spans="1:7" ht="12.75">
      <c r="A562" s="15" t="s">
        <v>146</v>
      </c>
      <c r="B562" s="38" t="s">
        <v>5</v>
      </c>
      <c r="C562" s="2"/>
      <c r="D562" s="46"/>
      <c r="E562" s="69">
        <v>400</v>
      </c>
      <c r="F562" s="2"/>
      <c r="G562" s="44"/>
    </row>
    <row r="563" spans="1:7" ht="12.75">
      <c r="A563" s="15" t="s">
        <v>147</v>
      </c>
      <c r="B563" s="38" t="s">
        <v>7</v>
      </c>
      <c r="C563" s="2"/>
      <c r="D563" s="46"/>
      <c r="E563" s="69">
        <v>13000</v>
      </c>
      <c r="F563" s="44"/>
      <c r="G563" s="44"/>
    </row>
    <row r="564" spans="1:7" ht="12.75">
      <c r="A564" s="16" t="s">
        <v>150</v>
      </c>
      <c r="B564" s="268" t="s">
        <v>179</v>
      </c>
      <c r="C564" s="1"/>
      <c r="D564" s="96"/>
      <c r="E564" s="71">
        <v>3125</v>
      </c>
      <c r="F564" s="44"/>
      <c r="G564" s="44"/>
    </row>
    <row r="565" spans="1:7" ht="12.75">
      <c r="A565" s="15" t="s">
        <v>995</v>
      </c>
      <c r="B565" s="38" t="s">
        <v>996</v>
      </c>
      <c r="C565" s="2"/>
      <c r="D565" s="46"/>
      <c r="E565" s="69">
        <f>SUM(E551:E564)</f>
        <v>261802</v>
      </c>
      <c r="F565" s="44"/>
      <c r="G565" s="44"/>
    </row>
    <row r="566" spans="1:7" ht="12.75">
      <c r="A566" s="15"/>
      <c r="B566" s="38"/>
      <c r="C566" s="2"/>
      <c r="D566" s="46"/>
      <c r="E566" s="100"/>
      <c r="F566" s="2"/>
      <c r="G566" s="2"/>
    </row>
    <row r="567" spans="1:7" ht="12.75">
      <c r="A567" s="15" t="s">
        <v>226</v>
      </c>
      <c r="B567" s="38" t="s">
        <v>956</v>
      </c>
      <c r="C567" s="2"/>
      <c r="D567" s="46"/>
      <c r="E567" s="69">
        <v>200</v>
      </c>
      <c r="F567" s="50"/>
      <c r="G567" s="44"/>
    </row>
    <row r="568" spans="1:7" ht="12.75">
      <c r="A568" s="15" t="s">
        <v>151</v>
      </c>
      <c r="B568" s="38" t="s">
        <v>1018</v>
      </c>
      <c r="C568" s="2"/>
      <c r="D568" s="46"/>
      <c r="E568" s="69">
        <v>17567</v>
      </c>
      <c r="F568" s="2"/>
      <c r="G568" s="44"/>
    </row>
    <row r="569" spans="1:7" ht="12.75">
      <c r="A569" s="15" t="s">
        <v>152</v>
      </c>
      <c r="B569" s="38" t="s">
        <v>1020</v>
      </c>
      <c r="C569" s="2"/>
      <c r="D569" s="46"/>
      <c r="E569" s="69">
        <v>1457</v>
      </c>
      <c r="F569" s="44"/>
      <c r="G569" s="44"/>
    </row>
    <row r="570" spans="1:7" ht="12.75">
      <c r="A570" s="15" t="s">
        <v>153</v>
      </c>
      <c r="B570" s="38" t="s">
        <v>1022</v>
      </c>
      <c r="C570" s="2"/>
      <c r="D570" s="46"/>
      <c r="E570" s="69">
        <v>3278</v>
      </c>
      <c r="F570" s="2"/>
      <c r="G570" s="44"/>
    </row>
    <row r="571" spans="1:7" ht="12.75">
      <c r="A571" s="15" t="s">
        <v>154</v>
      </c>
      <c r="B571" s="38" t="s">
        <v>1024</v>
      </c>
      <c r="C571" s="2"/>
      <c r="D571" s="46"/>
      <c r="E571" s="69">
        <v>467</v>
      </c>
      <c r="F571" s="2"/>
      <c r="G571" s="44"/>
    </row>
    <row r="572" spans="1:7" ht="12.75">
      <c r="A572" s="16"/>
      <c r="B572" s="48"/>
      <c r="C572" s="1"/>
      <c r="D572" s="96"/>
      <c r="E572" s="71"/>
      <c r="F572" s="2"/>
      <c r="G572" s="44"/>
    </row>
    <row r="573" spans="1:7" ht="12.75">
      <c r="A573" s="2"/>
      <c r="B573" s="2"/>
      <c r="C573" s="2"/>
      <c r="D573" s="2"/>
      <c r="E573" s="44"/>
      <c r="F573" s="2"/>
      <c r="G573" s="44"/>
    </row>
    <row r="574" spans="1:7" ht="12.75">
      <c r="A574" s="2"/>
      <c r="B574" s="2"/>
      <c r="C574" s="2"/>
      <c r="D574" s="2"/>
      <c r="E574" s="44"/>
      <c r="F574" s="2"/>
      <c r="G574" s="44"/>
    </row>
    <row r="575" spans="1:7" ht="12.75">
      <c r="A575" s="2"/>
      <c r="B575" s="2"/>
      <c r="C575" s="2"/>
      <c r="D575" s="2"/>
      <c r="E575" s="44"/>
      <c r="F575" s="2"/>
      <c r="G575" s="44"/>
    </row>
    <row r="576" spans="1:7" ht="12.75">
      <c r="A576" s="2"/>
      <c r="B576" s="2"/>
      <c r="C576" s="2"/>
      <c r="D576" s="2"/>
      <c r="E576" s="44"/>
      <c r="F576" s="2"/>
      <c r="G576" s="44"/>
    </row>
    <row r="577" spans="1:7" ht="13.5" thickBot="1">
      <c r="A577" s="36"/>
      <c r="B577" s="36"/>
      <c r="C577" s="36"/>
      <c r="D577" s="36"/>
      <c r="E577" s="102"/>
      <c r="F577" s="2"/>
      <c r="G577" s="44"/>
    </row>
    <row r="578" spans="1:7" ht="13.5" thickTop="1">
      <c r="A578" s="7" t="s">
        <v>242</v>
      </c>
      <c r="B578" s="255"/>
      <c r="C578" s="250"/>
      <c r="D578" s="256"/>
      <c r="E578" s="251" t="s">
        <v>244</v>
      </c>
      <c r="F578" s="2"/>
      <c r="G578" s="44"/>
    </row>
    <row r="579" spans="1:7" ht="13.5" thickBot="1">
      <c r="A579" s="8" t="s">
        <v>241</v>
      </c>
      <c r="B579" s="257" t="s">
        <v>243</v>
      </c>
      <c r="C579" s="3"/>
      <c r="D579" s="258"/>
      <c r="E579" s="166" t="s">
        <v>1007</v>
      </c>
      <c r="F579" s="2"/>
      <c r="G579" s="44"/>
    </row>
    <row r="580" spans="1:7" ht="14.25" thickBot="1" thickTop="1">
      <c r="A580" s="40" t="s">
        <v>982</v>
      </c>
      <c r="B580" s="59" t="s">
        <v>983</v>
      </c>
      <c r="C580" s="39"/>
      <c r="D580" s="252"/>
      <c r="E580" s="252" t="s">
        <v>984</v>
      </c>
      <c r="F580" s="2"/>
      <c r="G580" s="44"/>
    </row>
    <row r="581" spans="1:7" ht="12.75">
      <c r="A581" s="15"/>
      <c r="B581" s="38"/>
      <c r="C581" s="2"/>
      <c r="D581" s="46"/>
      <c r="E581" s="69"/>
      <c r="F581" s="2"/>
      <c r="G581" s="44"/>
    </row>
    <row r="582" spans="1:7" ht="12.75">
      <c r="A582" s="15" t="s">
        <v>801</v>
      </c>
      <c r="B582" s="38" t="s">
        <v>799</v>
      </c>
      <c r="C582" s="2"/>
      <c r="D582" s="46"/>
      <c r="E582" s="69">
        <v>2600</v>
      </c>
      <c r="F582" s="2"/>
      <c r="G582" s="44"/>
    </row>
    <row r="583" spans="1:7" ht="12.75">
      <c r="A583" s="15" t="s">
        <v>155</v>
      </c>
      <c r="B583" s="38" t="s">
        <v>1011</v>
      </c>
      <c r="C583" s="2"/>
      <c r="D583" s="46"/>
      <c r="E583" s="69">
        <v>8000</v>
      </c>
      <c r="F583" s="44"/>
      <c r="G583" s="44"/>
    </row>
    <row r="584" spans="1:7" ht="12.75">
      <c r="A584" s="15" t="s">
        <v>955</v>
      </c>
      <c r="B584" s="38" t="s">
        <v>824</v>
      </c>
      <c r="C584" s="2"/>
      <c r="D584" s="46"/>
      <c r="E584" s="69">
        <v>2000</v>
      </c>
      <c r="F584" s="44"/>
      <c r="G584" s="44"/>
    </row>
    <row r="585" spans="1:7" ht="12.75">
      <c r="A585" s="15" t="s">
        <v>156</v>
      </c>
      <c r="B585" s="38" t="s">
        <v>4</v>
      </c>
      <c r="C585" s="2"/>
      <c r="D585" s="46"/>
      <c r="E585" s="69">
        <v>5000</v>
      </c>
      <c r="F585" s="44"/>
      <c r="G585" s="44"/>
    </row>
    <row r="586" spans="1:7" ht="12.75">
      <c r="A586" s="15" t="s">
        <v>157</v>
      </c>
      <c r="B586" s="38" t="s">
        <v>7</v>
      </c>
      <c r="C586" s="2"/>
      <c r="D586" s="46"/>
      <c r="E586" s="69">
        <v>17000</v>
      </c>
      <c r="F586" s="44"/>
      <c r="G586" s="44"/>
    </row>
    <row r="587" spans="1:7" ht="12.75">
      <c r="A587" s="15" t="s">
        <v>158</v>
      </c>
      <c r="B587" s="264" t="s">
        <v>179</v>
      </c>
      <c r="C587" s="1"/>
      <c r="D587" s="46"/>
      <c r="E587" s="69">
        <v>750</v>
      </c>
      <c r="F587" s="44"/>
      <c r="G587" s="44"/>
    </row>
    <row r="588" spans="1:7" ht="12.75">
      <c r="A588" s="35" t="s">
        <v>997</v>
      </c>
      <c r="B588" s="276" t="s">
        <v>998</v>
      </c>
      <c r="C588" s="57"/>
      <c r="D588" s="277"/>
      <c r="E588" s="192">
        <f>SUM(E567:E587)</f>
        <v>58319</v>
      </c>
      <c r="F588" s="44"/>
      <c r="G588" s="44"/>
    </row>
    <row r="589" spans="1:7" ht="12.75">
      <c r="A589" s="15"/>
      <c r="B589" s="2"/>
      <c r="C589" s="2"/>
      <c r="D589" s="46"/>
      <c r="E589" s="100"/>
      <c r="F589" s="44"/>
      <c r="G589" s="44"/>
    </row>
    <row r="590" spans="1:7" ht="12.75">
      <c r="A590" s="15" t="s">
        <v>159</v>
      </c>
      <c r="B590" s="38" t="s">
        <v>1011</v>
      </c>
      <c r="C590" s="2"/>
      <c r="D590" s="46"/>
      <c r="E590" s="69">
        <v>1500</v>
      </c>
      <c r="F590" s="2"/>
      <c r="G590" s="44"/>
    </row>
    <row r="591" spans="1:7" ht="12.75">
      <c r="A591" s="15" t="s">
        <v>477</v>
      </c>
      <c r="B591" s="38" t="s">
        <v>1012</v>
      </c>
      <c r="C591" s="2"/>
      <c r="D591" s="46"/>
      <c r="E591" s="69">
        <v>800</v>
      </c>
      <c r="F591" s="2"/>
      <c r="G591" s="44"/>
    </row>
    <row r="592" spans="1:7" ht="12.75">
      <c r="A592" s="16" t="s">
        <v>160</v>
      </c>
      <c r="B592" s="48" t="s">
        <v>4</v>
      </c>
      <c r="C592" s="1"/>
      <c r="D592" s="96"/>
      <c r="E592" s="71">
        <v>1000</v>
      </c>
      <c r="F592" s="2"/>
      <c r="G592" s="44"/>
    </row>
    <row r="593" spans="1:7" ht="12.75">
      <c r="A593" s="15" t="s">
        <v>196</v>
      </c>
      <c r="B593" s="38" t="s">
        <v>161</v>
      </c>
      <c r="C593" s="2"/>
      <c r="D593" s="46"/>
      <c r="E593" s="69">
        <f>SUM(E590:E592)</f>
        <v>3300</v>
      </c>
      <c r="F593" s="2"/>
      <c r="G593" s="44"/>
    </row>
    <row r="594" spans="1:7" ht="12.75">
      <c r="A594" s="15"/>
      <c r="B594" s="38"/>
      <c r="C594" s="2"/>
      <c r="D594" s="46"/>
      <c r="E594" s="69"/>
      <c r="F594" s="2"/>
      <c r="G594" s="2"/>
    </row>
    <row r="595" spans="1:7" ht="12.75">
      <c r="A595" s="15" t="s">
        <v>162</v>
      </c>
      <c r="B595" s="38" t="s">
        <v>1011</v>
      </c>
      <c r="C595" s="2"/>
      <c r="D595" s="46"/>
      <c r="E595" s="69">
        <v>8200</v>
      </c>
      <c r="F595" s="44"/>
      <c r="G595" s="44"/>
    </row>
    <row r="596" spans="1:7" ht="12.75">
      <c r="A596" s="15" t="s">
        <v>163</v>
      </c>
      <c r="B596" s="38" t="s">
        <v>1012</v>
      </c>
      <c r="C596" s="2"/>
      <c r="D596" s="46"/>
      <c r="E596" s="69">
        <v>2500</v>
      </c>
      <c r="F596" s="2"/>
      <c r="G596" s="44"/>
    </row>
    <row r="597" spans="1:7" ht="12.75">
      <c r="A597" s="16" t="s">
        <v>164</v>
      </c>
      <c r="B597" s="48" t="s">
        <v>4</v>
      </c>
      <c r="C597" s="1"/>
      <c r="D597" s="96"/>
      <c r="E597" s="71">
        <v>3000</v>
      </c>
      <c r="F597" s="2"/>
      <c r="G597" s="44"/>
    </row>
    <row r="598" spans="1:7" ht="12.75">
      <c r="A598" s="15" t="s">
        <v>999</v>
      </c>
      <c r="B598" s="38" t="s">
        <v>1000</v>
      </c>
      <c r="C598" s="2"/>
      <c r="D598" s="46"/>
      <c r="E598" s="69">
        <f>SUM(E595:E597)</f>
        <v>13700</v>
      </c>
      <c r="F598" s="50"/>
      <c r="G598" s="44"/>
    </row>
    <row r="599" spans="1:7" ht="12.75">
      <c r="A599" s="15"/>
      <c r="B599" s="38"/>
      <c r="C599" s="2"/>
      <c r="D599" s="46"/>
      <c r="E599" s="69"/>
      <c r="F599" s="2"/>
      <c r="G599" s="2"/>
    </row>
    <row r="600" spans="1:7" ht="12.75">
      <c r="A600" s="15" t="s">
        <v>290</v>
      </c>
      <c r="B600" s="38" t="s">
        <v>1011</v>
      </c>
      <c r="C600" s="89"/>
      <c r="D600" s="111"/>
      <c r="E600" s="111">
        <v>1500</v>
      </c>
      <c r="F600" s="2"/>
      <c r="G600" s="2"/>
    </row>
    <row r="601" spans="1:7" ht="12.75">
      <c r="A601" s="15" t="s">
        <v>165</v>
      </c>
      <c r="B601" s="38" t="s">
        <v>1</v>
      </c>
      <c r="C601" s="44"/>
      <c r="D601" s="69"/>
      <c r="E601" s="69">
        <v>90000</v>
      </c>
      <c r="F601" s="2"/>
      <c r="G601" s="2"/>
    </row>
    <row r="602" spans="1:7" ht="12.75">
      <c r="A602" s="15" t="s">
        <v>166</v>
      </c>
      <c r="B602" s="38" t="s">
        <v>1012</v>
      </c>
      <c r="C602" s="44"/>
      <c r="D602" s="69"/>
      <c r="E602" s="69">
        <v>23000</v>
      </c>
      <c r="F602" s="2"/>
      <c r="G602" s="2"/>
    </row>
    <row r="603" spans="1:7" ht="12.75">
      <c r="A603" s="15" t="s">
        <v>286</v>
      </c>
      <c r="B603" s="38" t="s">
        <v>4</v>
      </c>
      <c r="C603" s="44"/>
      <c r="D603" s="69"/>
      <c r="E603" s="69">
        <v>3000</v>
      </c>
      <c r="F603" s="2"/>
      <c r="G603" s="2"/>
    </row>
    <row r="604" spans="1:7" ht="12.75">
      <c r="A604" s="15" t="s">
        <v>645</v>
      </c>
      <c r="B604" s="38" t="s">
        <v>646</v>
      </c>
      <c r="C604" s="44"/>
      <c r="D604" s="69"/>
      <c r="E604" s="69">
        <v>150000</v>
      </c>
      <c r="F604" s="2"/>
      <c r="G604" s="2"/>
    </row>
    <row r="605" spans="1:7" ht="12.75">
      <c r="A605" s="16"/>
      <c r="B605" s="48" t="s">
        <v>647</v>
      </c>
      <c r="C605" s="62"/>
      <c r="D605" s="71"/>
      <c r="E605" s="71"/>
      <c r="F605" s="2"/>
      <c r="G605" s="2"/>
    </row>
    <row r="606" spans="1:7" ht="12.75">
      <c r="A606" s="15" t="s">
        <v>197</v>
      </c>
      <c r="B606" s="38" t="s">
        <v>167</v>
      </c>
      <c r="C606" s="44"/>
      <c r="D606" s="69"/>
      <c r="E606" s="69">
        <f>SUM(E600:E605)</f>
        <v>267500</v>
      </c>
      <c r="F606" s="2"/>
      <c r="G606" s="2"/>
    </row>
    <row r="607" spans="1:7" ht="13.5" thickBot="1">
      <c r="A607" s="65"/>
      <c r="B607" s="261"/>
      <c r="C607" s="42"/>
      <c r="D607" s="262"/>
      <c r="E607" s="188"/>
      <c r="F607" s="2"/>
      <c r="G607" s="2"/>
    </row>
    <row r="608" spans="1:7" ht="12.75">
      <c r="A608" s="51">
        <v>900</v>
      </c>
      <c r="B608" s="282" t="s">
        <v>198</v>
      </c>
      <c r="C608" s="52"/>
      <c r="D608" s="283"/>
      <c r="E608" s="175">
        <f>SUM(E565+E588+E593+E598+E606)</f>
        <v>604621</v>
      </c>
      <c r="F608" s="2"/>
      <c r="G608" s="2"/>
    </row>
    <row r="609" spans="1:7" ht="12.75">
      <c r="A609" s="37"/>
      <c r="B609" s="269"/>
      <c r="C609" s="55"/>
      <c r="D609" s="278"/>
      <c r="E609" s="302"/>
      <c r="F609" s="2"/>
      <c r="G609" s="2"/>
    </row>
    <row r="610" spans="1:7" ht="12.75">
      <c r="A610" s="37" t="s">
        <v>803</v>
      </c>
      <c r="B610" s="70" t="s">
        <v>805</v>
      </c>
      <c r="C610" s="49"/>
      <c r="D610" s="275"/>
      <c r="E610" s="97">
        <v>206330</v>
      </c>
      <c r="F610" s="2"/>
      <c r="G610" s="2"/>
    </row>
    <row r="611" spans="1:7" ht="12.75">
      <c r="A611" s="37" t="s">
        <v>168</v>
      </c>
      <c r="B611" s="70" t="s">
        <v>1011</v>
      </c>
      <c r="C611" s="49"/>
      <c r="D611" s="275"/>
      <c r="E611" s="97">
        <v>15000</v>
      </c>
      <c r="F611" s="2"/>
      <c r="G611" s="2"/>
    </row>
    <row r="612" spans="1:7" ht="12.75">
      <c r="A612" s="37" t="s">
        <v>169</v>
      </c>
      <c r="B612" s="70" t="s">
        <v>1</v>
      </c>
      <c r="C612" s="49"/>
      <c r="D612" s="275"/>
      <c r="E612" s="97">
        <v>3700</v>
      </c>
      <c r="F612" s="2"/>
      <c r="G612" s="2"/>
    </row>
    <row r="613" spans="1:7" ht="12.75">
      <c r="A613" s="37" t="s">
        <v>170</v>
      </c>
      <c r="B613" s="70" t="s">
        <v>1012</v>
      </c>
      <c r="C613" s="49"/>
      <c r="D613" s="275"/>
      <c r="E613" s="97">
        <v>9000</v>
      </c>
      <c r="F613" s="2"/>
      <c r="G613" s="2"/>
    </row>
    <row r="614" spans="1:7" ht="12.75">
      <c r="A614" s="37" t="s">
        <v>171</v>
      </c>
      <c r="B614" s="70" t="s">
        <v>4</v>
      </c>
      <c r="C614" s="49"/>
      <c r="D614" s="275"/>
      <c r="E614" s="97">
        <v>8000</v>
      </c>
      <c r="F614" s="2"/>
      <c r="G614" s="2"/>
    </row>
    <row r="615" spans="1:7" ht="12.75">
      <c r="A615" s="16" t="s">
        <v>172</v>
      </c>
      <c r="B615" s="48" t="s">
        <v>7</v>
      </c>
      <c r="C615" s="1"/>
      <c r="D615" s="96"/>
      <c r="E615" s="71">
        <v>1500</v>
      </c>
      <c r="F615" s="2"/>
      <c r="G615" s="2"/>
    </row>
    <row r="616" spans="1:7" ht="12.75">
      <c r="A616" s="35" t="s">
        <v>1001</v>
      </c>
      <c r="B616" s="276" t="s">
        <v>1002</v>
      </c>
      <c r="C616" s="57"/>
      <c r="D616" s="277"/>
      <c r="E616" s="192">
        <f>SUM(E610:E615)</f>
        <v>243530</v>
      </c>
      <c r="F616" s="2"/>
      <c r="G616" s="2"/>
    </row>
    <row r="617" spans="1:7" ht="12.75">
      <c r="A617" s="37"/>
      <c r="B617" s="47"/>
      <c r="C617" s="55"/>
      <c r="D617" s="278"/>
      <c r="E617" s="287"/>
      <c r="F617" s="2"/>
      <c r="G617" s="2"/>
    </row>
    <row r="618" spans="1:7" ht="12.75">
      <c r="A618" s="16" t="s">
        <v>804</v>
      </c>
      <c r="B618" s="48" t="s">
        <v>805</v>
      </c>
      <c r="C618" s="1"/>
      <c r="D618" s="96"/>
      <c r="E618" s="71">
        <v>207890</v>
      </c>
      <c r="F618" s="44"/>
      <c r="G618" s="44"/>
    </row>
    <row r="619" spans="1:7" ht="12.75">
      <c r="A619" s="15" t="s">
        <v>1003</v>
      </c>
      <c r="B619" s="38" t="s">
        <v>1004</v>
      </c>
      <c r="C619" s="2"/>
      <c r="D619" s="46"/>
      <c r="E619" s="69">
        <f>SUM(E618)</f>
        <v>207890</v>
      </c>
      <c r="F619" s="2"/>
      <c r="G619" s="2"/>
    </row>
    <row r="620" spans="1:7" ht="13.5" thickBot="1">
      <c r="A620" s="65"/>
      <c r="B620" s="261"/>
      <c r="C620" s="42"/>
      <c r="D620" s="262"/>
      <c r="E620" s="188"/>
      <c r="F620" s="34"/>
      <c r="G620" s="34"/>
    </row>
    <row r="621" spans="1:7" ht="12.75">
      <c r="A621" s="19">
        <v>921</v>
      </c>
      <c r="B621" s="180" t="s">
        <v>988</v>
      </c>
      <c r="C621" s="21"/>
      <c r="D621" s="263"/>
      <c r="E621" s="164">
        <f>SUM(E616+E619)</f>
        <v>451420</v>
      </c>
      <c r="F621" s="34"/>
      <c r="G621" s="34"/>
    </row>
    <row r="622" spans="1:7" ht="12.75">
      <c r="A622" s="15"/>
      <c r="B622" s="38"/>
      <c r="C622" s="2"/>
      <c r="D622" s="46"/>
      <c r="E622" s="100"/>
      <c r="F622" s="34"/>
      <c r="G622" s="34"/>
    </row>
    <row r="623" spans="1:7" ht="12.75">
      <c r="A623" s="15" t="s">
        <v>173</v>
      </c>
      <c r="B623" s="38" t="s">
        <v>1011</v>
      </c>
      <c r="C623" s="2"/>
      <c r="D623" s="46"/>
      <c r="E623" s="69">
        <v>18000</v>
      </c>
      <c r="F623" s="34"/>
      <c r="G623" s="34"/>
    </row>
    <row r="624" spans="1:7" ht="12.75">
      <c r="A624" s="15" t="s">
        <v>174</v>
      </c>
      <c r="B624" s="38" t="s">
        <v>1</v>
      </c>
      <c r="C624" s="2"/>
      <c r="D624" s="46"/>
      <c r="E624" s="69">
        <v>4500</v>
      </c>
      <c r="F624" s="34"/>
      <c r="G624" s="34"/>
    </row>
    <row r="625" spans="1:7" ht="12.75">
      <c r="A625" s="15" t="s">
        <v>175</v>
      </c>
      <c r="B625" s="38" t="s">
        <v>1012</v>
      </c>
      <c r="C625" s="2"/>
      <c r="D625" s="46"/>
      <c r="E625" s="69">
        <v>2000</v>
      </c>
      <c r="F625" s="34"/>
      <c r="G625" s="34"/>
    </row>
    <row r="626" spans="1:7" ht="12.75">
      <c r="A626" s="15" t="s">
        <v>176</v>
      </c>
      <c r="B626" s="38" t="s">
        <v>4</v>
      </c>
      <c r="C626" s="2"/>
      <c r="D626" s="46"/>
      <c r="E626" s="69">
        <v>20500</v>
      </c>
      <c r="F626" s="34"/>
      <c r="G626" s="34"/>
    </row>
    <row r="627" spans="1:7" ht="12.75">
      <c r="A627" s="15" t="s">
        <v>200</v>
      </c>
      <c r="B627" s="38" t="s">
        <v>5</v>
      </c>
      <c r="C627" s="2"/>
      <c r="D627" s="46"/>
      <c r="E627" s="69">
        <v>4200</v>
      </c>
      <c r="F627" s="34"/>
      <c r="G627" s="34"/>
    </row>
    <row r="628" spans="1:7" ht="12.75">
      <c r="A628" s="16" t="s">
        <v>177</v>
      </c>
      <c r="B628" s="48" t="s">
        <v>7</v>
      </c>
      <c r="C628" s="1"/>
      <c r="D628" s="96"/>
      <c r="E628" s="71">
        <v>8300</v>
      </c>
      <c r="F628" s="34"/>
      <c r="G628" s="34"/>
    </row>
    <row r="629" spans="1:7" ht="12.75">
      <c r="A629" s="15" t="s">
        <v>199</v>
      </c>
      <c r="B629" s="38" t="s">
        <v>178</v>
      </c>
      <c r="C629" s="2"/>
      <c r="D629" s="46"/>
      <c r="E629" s="69">
        <f>SUM(E623:E628)</f>
        <v>57500</v>
      </c>
      <c r="F629" s="34"/>
      <c r="G629" s="34"/>
    </row>
    <row r="630" spans="1:7" ht="13.5" thickBot="1">
      <c r="A630" s="65"/>
      <c r="B630" s="261"/>
      <c r="C630" s="42"/>
      <c r="D630" s="262"/>
      <c r="E630" s="174"/>
      <c r="F630" s="34"/>
      <c r="G630" s="34"/>
    </row>
    <row r="631" spans="1:7" ht="13.5" thickBot="1">
      <c r="A631" s="54">
        <v>926</v>
      </c>
      <c r="B631" s="305" t="s">
        <v>1010</v>
      </c>
      <c r="C631" s="31"/>
      <c r="D631" s="306"/>
      <c r="E631" s="168">
        <f>SUM(E629)</f>
        <v>57500</v>
      </c>
      <c r="F631" s="34"/>
      <c r="G631" s="34"/>
    </row>
    <row r="632" spans="1:7" ht="12.75">
      <c r="A632" s="2"/>
      <c r="B632" s="2"/>
      <c r="C632" s="2"/>
      <c r="D632" s="2"/>
      <c r="E632" s="2"/>
      <c r="F632" s="34"/>
      <c r="G632" s="34"/>
    </row>
    <row r="633" spans="1:7" ht="12.75">
      <c r="A633" s="2"/>
      <c r="B633" s="2"/>
      <c r="C633" s="2"/>
      <c r="D633" s="2"/>
      <c r="E633" s="2"/>
      <c r="F633" s="34"/>
      <c r="G633" s="34"/>
    </row>
    <row r="634" spans="1:7" ht="12.75">
      <c r="A634" s="2"/>
      <c r="B634" s="2"/>
      <c r="C634" s="2"/>
      <c r="D634" s="2"/>
      <c r="E634" s="2"/>
      <c r="F634" s="34"/>
      <c r="G634" s="34"/>
    </row>
    <row r="635" spans="1:7" ht="12.75">
      <c r="A635" s="20"/>
      <c r="B635" s="21"/>
      <c r="C635" s="21"/>
      <c r="D635" s="21"/>
      <c r="E635" s="21"/>
      <c r="F635" s="34"/>
      <c r="G635" s="34"/>
    </row>
    <row r="636" spans="1:7" ht="12.75">
      <c r="A636" s="2"/>
      <c r="B636" s="2"/>
      <c r="C636" s="2"/>
      <c r="D636" s="2"/>
      <c r="E636" s="2"/>
      <c r="F636" s="34"/>
      <c r="G636" s="34"/>
    </row>
    <row r="637" spans="1:7" ht="12.75">
      <c r="A637" s="2"/>
      <c r="B637" s="2"/>
      <c r="C637" s="2"/>
      <c r="D637" s="2"/>
      <c r="E637" s="2"/>
      <c r="F637" s="2"/>
      <c r="G637" s="2"/>
    </row>
    <row r="638" spans="6:7" ht="12.75">
      <c r="F638" s="2"/>
      <c r="G638" s="2"/>
    </row>
    <row r="646" ht="14.25">
      <c r="A646" s="118"/>
    </row>
  </sheetData>
  <printOptions/>
  <pageMargins left="0.75" right="0.75" top="1" bottom="1" header="0.5" footer="0.5"/>
  <pageSetup horizontalDpi="300" verticalDpi="300" orientation="portrait" paperSize="9" scale="7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tabSelected="1" workbookViewId="0" topLeftCell="A95">
      <selection activeCell="B109" sqref="B109"/>
    </sheetView>
  </sheetViews>
  <sheetFormatPr defaultColWidth="9.00390625" defaultRowHeight="12.75"/>
  <cols>
    <col min="1" max="1" width="15.125" style="0" customWidth="1"/>
    <col min="2" max="2" width="49.875" style="0" customWidth="1"/>
    <col min="3" max="3" width="11.375" style="0" customWidth="1"/>
    <col min="4" max="4" width="12.625" style="0" customWidth="1"/>
  </cols>
  <sheetData>
    <row r="1" spans="1:2" ht="12.75">
      <c r="A1" s="2"/>
      <c r="B1" s="2" t="s">
        <v>532</v>
      </c>
    </row>
    <row r="2" spans="1:2" ht="12.75">
      <c r="A2" s="2"/>
      <c r="B2" s="2" t="s">
        <v>533</v>
      </c>
    </row>
    <row r="3" spans="1:2" ht="12.75">
      <c r="A3" s="2"/>
      <c r="B3" s="2" t="s">
        <v>534</v>
      </c>
    </row>
    <row r="4" spans="1:2" ht="12.75">
      <c r="A4" s="2"/>
      <c r="B4" s="2"/>
    </row>
    <row r="5" spans="1:4" ht="12.75">
      <c r="A5" s="79" t="s">
        <v>881</v>
      </c>
      <c r="B5" s="79"/>
      <c r="C5" s="79"/>
      <c r="D5" s="79"/>
    </row>
    <row r="6" spans="1:4" ht="12.75">
      <c r="A6" s="79" t="s">
        <v>724</v>
      </c>
      <c r="B6" s="79"/>
      <c r="C6" s="79"/>
      <c r="D6" s="79"/>
    </row>
    <row r="7" spans="1:4" ht="12.75">
      <c r="A7" s="79" t="s">
        <v>879</v>
      </c>
      <c r="B7" s="79"/>
      <c r="C7" s="79"/>
      <c r="D7" s="79"/>
    </row>
    <row r="8" spans="1:4" ht="13.5" thickBot="1">
      <c r="A8" s="2"/>
      <c r="B8" s="2"/>
      <c r="C8" s="2"/>
      <c r="D8" s="2"/>
    </row>
    <row r="9" spans="1:4" ht="12.75">
      <c r="A9" s="197" t="s">
        <v>242</v>
      </c>
      <c r="B9" s="197"/>
      <c r="C9" s="201" t="s">
        <v>244</v>
      </c>
      <c r="D9" s="198" t="s">
        <v>244</v>
      </c>
    </row>
    <row r="10" spans="1:4" ht="13.5" thickBot="1">
      <c r="A10" s="203" t="s">
        <v>241</v>
      </c>
      <c r="B10" s="203" t="s">
        <v>243</v>
      </c>
      <c r="C10" s="204" t="s">
        <v>245</v>
      </c>
      <c r="D10" s="205" t="s">
        <v>1007</v>
      </c>
    </row>
    <row r="11" spans="1:4" ht="13.5" thickBot="1">
      <c r="A11" s="199" t="s">
        <v>982</v>
      </c>
      <c r="B11" s="199" t="s">
        <v>983</v>
      </c>
      <c r="C11" s="202" t="s">
        <v>984</v>
      </c>
      <c r="D11" s="200" t="s">
        <v>201</v>
      </c>
    </row>
    <row r="12" spans="1:4" ht="12.75">
      <c r="A12" s="207"/>
      <c r="B12" s="207"/>
      <c r="C12" s="213"/>
      <c r="D12" s="208"/>
    </row>
    <row r="13" spans="1:4" ht="12.75">
      <c r="A13" s="148" t="s">
        <v>342</v>
      </c>
      <c r="B13" s="134" t="s">
        <v>202</v>
      </c>
      <c r="C13" s="141">
        <v>66600</v>
      </c>
      <c r="D13" s="124"/>
    </row>
    <row r="14" spans="1:4" ht="12.75">
      <c r="A14" s="148"/>
      <c r="B14" s="134" t="s">
        <v>203</v>
      </c>
      <c r="C14" s="214"/>
      <c r="D14" s="124"/>
    </row>
    <row r="15" spans="1:4" ht="12.75">
      <c r="A15" s="148"/>
      <c r="B15" s="134" t="s">
        <v>204</v>
      </c>
      <c r="C15" s="214"/>
      <c r="D15" s="124"/>
    </row>
    <row r="16" spans="1:4" ht="12.75">
      <c r="A16" s="148" t="s">
        <v>28</v>
      </c>
      <c r="B16" s="134" t="s">
        <v>1018</v>
      </c>
      <c r="C16" s="214"/>
      <c r="D16" s="135">
        <v>52826</v>
      </c>
    </row>
    <row r="17" spans="1:4" ht="12.75">
      <c r="A17" s="148" t="s">
        <v>29</v>
      </c>
      <c r="B17" s="134" t="s">
        <v>1022</v>
      </c>
      <c r="C17" s="214"/>
      <c r="D17" s="135">
        <v>9102</v>
      </c>
    </row>
    <row r="18" spans="1:4" ht="12.75">
      <c r="A18" s="148" t="s">
        <v>30</v>
      </c>
      <c r="B18" s="212" t="s">
        <v>1024</v>
      </c>
      <c r="C18" s="214"/>
      <c r="D18" s="135">
        <v>1295</v>
      </c>
    </row>
    <row r="19" spans="1:4" ht="12.75">
      <c r="A19" s="148" t="s">
        <v>31</v>
      </c>
      <c r="B19" s="212" t="s">
        <v>1011</v>
      </c>
      <c r="C19" s="214"/>
      <c r="D19" s="135">
        <v>1877</v>
      </c>
    </row>
    <row r="20" spans="1:4" ht="12.75">
      <c r="A20" s="149" t="s">
        <v>289</v>
      </c>
      <c r="B20" s="149" t="s">
        <v>4</v>
      </c>
      <c r="C20" s="150"/>
      <c r="D20" s="209">
        <v>1500</v>
      </c>
    </row>
    <row r="21" spans="1:4" ht="12.75">
      <c r="A21" s="134" t="s">
        <v>261</v>
      </c>
      <c r="B21" s="134" t="s">
        <v>262</v>
      </c>
      <c r="C21" s="141">
        <f>SUM(C13:C20)</f>
        <v>66600</v>
      </c>
      <c r="D21" s="135">
        <f>SUM(D13:D20)</f>
        <v>66600</v>
      </c>
    </row>
    <row r="22" spans="1:4" ht="13.5" thickBot="1">
      <c r="A22" s="136"/>
      <c r="B22" s="136"/>
      <c r="C22" s="215"/>
      <c r="D22" s="210"/>
    </row>
    <row r="23" spans="1:4" ht="12.75">
      <c r="A23" s="153">
        <v>750</v>
      </c>
      <c r="B23" s="131" t="s">
        <v>263</v>
      </c>
      <c r="C23" s="145">
        <f>SUM(C21)</f>
        <v>66600</v>
      </c>
      <c r="D23" s="143">
        <f>SUM(D21)</f>
        <v>66600</v>
      </c>
    </row>
    <row r="24" spans="1:4" ht="12.75">
      <c r="A24" s="134"/>
      <c r="B24" s="134"/>
      <c r="C24" s="140"/>
      <c r="D24" s="124"/>
    </row>
    <row r="25" spans="1:4" ht="12.75">
      <c r="A25" s="134" t="s">
        <v>348</v>
      </c>
      <c r="B25" s="134" t="s">
        <v>202</v>
      </c>
      <c r="C25" s="141">
        <v>1380</v>
      </c>
      <c r="D25" s="124"/>
    </row>
    <row r="26" spans="1:4" ht="12.75">
      <c r="A26" s="134"/>
      <c r="B26" s="134" t="s">
        <v>203</v>
      </c>
      <c r="C26" s="140"/>
      <c r="D26" s="124"/>
    </row>
    <row r="27" spans="1:4" ht="12.75">
      <c r="A27" s="134"/>
      <c r="B27" s="134" t="s">
        <v>204</v>
      </c>
      <c r="C27" s="140"/>
      <c r="D27" s="124"/>
    </row>
    <row r="28" spans="1:4" ht="12.75">
      <c r="A28" s="149" t="s">
        <v>206</v>
      </c>
      <c r="B28" s="149" t="s">
        <v>4</v>
      </c>
      <c r="C28" s="150"/>
      <c r="D28" s="209">
        <v>1380</v>
      </c>
    </row>
    <row r="29" spans="1:4" ht="12.75">
      <c r="A29" s="134" t="s">
        <v>265</v>
      </c>
      <c r="B29" s="134" t="s">
        <v>208</v>
      </c>
      <c r="C29" s="141">
        <f>SUM(C25:C28)</f>
        <v>1380</v>
      </c>
      <c r="D29" s="135">
        <f>SUM(D25:D28)</f>
        <v>1380</v>
      </c>
    </row>
    <row r="30" spans="1:4" ht="12.75">
      <c r="A30" s="134"/>
      <c r="B30" s="134" t="s">
        <v>210</v>
      </c>
      <c r="C30" s="140"/>
      <c r="D30" s="124"/>
    </row>
    <row r="31" spans="1:4" ht="13.5" thickBot="1">
      <c r="A31" s="136"/>
      <c r="B31" s="136"/>
      <c r="C31" s="142"/>
      <c r="D31" s="126"/>
    </row>
    <row r="32" spans="1:4" ht="12.75">
      <c r="A32" s="153">
        <v>751</v>
      </c>
      <c r="B32" s="131" t="s">
        <v>208</v>
      </c>
      <c r="C32" s="145">
        <f>SUM(C29)</f>
        <v>1380</v>
      </c>
      <c r="D32" s="145">
        <f>SUM(D29)</f>
        <v>1380</v>
      </c>
    </row>
    <row r="33" spans="1:4" ht="12.75">
      <c r="A33" s="131"/>
      <c r="B33" s="131" t="s">
        <v>209</v>
      </c>
      <c r="C33" s="139"/>
      <c r="D33" s="132"/>
    </row>
    <row r="34" spans="1:4" ht="12.75">
      <c r="A34" s="134"/>
      <c r="B34" s="134"/>
      <c r="C34" s="140"/>
      <c r="D34" s="124"/>
    </row>
    <row r="35" spans="1:4" ht="12.75">
      <c r="A35" s="134" t="s">
        <v>349</v>
      </c>
      <c r="B35" s="134" t="s">
        <v>202</v>
      </c>
      <c r="C35" s="141">
        <v>400</v>
      </c>
      <c r="D35" s="135"/>
    </row>
    <row r="36" spans="1:4" ht="12.75">
      <c r="A36" s="134"/>
      <c r="B36" s="134" t="s">
        <v>203</v>
      </c>
      <c r="C36" s="141"/>
      <c r="D36" s="135"/>
    </row>
    <row r="37" spans="1:4" ht="12.75">
      <c r="A37" s="134"/>
      <c r="B37" s="134" t="s">
        <v>204</v>
      </c>
      <c r="C37" s="141"/>
      <c r="D37" s="135"/>
    </row>
    <row r="38" spans="1:4" ht="12.75">
      <c r="A38" s="149" t="s">
        <v>59</v>
      </c>
      <c r="B38" s="149" t="s">
        <v>1011</v>
      </c>
      <c r="C38" s="216"/>
      <c r="D38" s="209">
        <v>400</v>
      </c>
    </row>
    <row r="39" spans="1:4" ht="12.75">
      <c r="A39" s="134" t="s">
        <v>266</v>
      </c>
      <c r="B39" s="134" t="s">
        <v>267</v>
      </c>
      <c r="C39" s="141">
        <f>SUM(C35:C38)</f>
        <v>400</v>
      </c>
      <c r="D39" s="135">
        <f>SUM(D35:D38)</f>
        <v>400</v>
      </c>
    </row>
    <row r="40" spans="1:4" ht="13.5" thickBot="1">
      <c r="A40" s="136"/>
      <c r="B40" s="136"/>
      <c r="C40" s="147"/>
      <c r="D40" s="125"/>
    </row>
    <row r="41" spans="1:4" ht="12.75">
      <c r="A41" s="153">
        <v>754</v>
      </c>
      <c r="B41" s="131" t="s">
        <v>213</v>
      </c>
      <c r="C41" s="145">
        <f>SUM(C39)</f>
        <v>400</v>
      </c>
      <c r="D41" s="143">
        <f>SUM(D39)</f>
        <v>400</v>
      </c>
    </row>
    <row r="42" spans="1:4" ht="12.75">
      <c r="A42" s="153"/>
      <c r="B42" s="131"/>
      <c r="C42" s="145"/>
      <c r="D42" s="143"/>
    </row>
    <row r="43" spans="1:4" ht="12.75">
      <c r="A43" s="134" t="s">
        <v>381</v>
      </c>
      <c r="B43" s="134" t="s">
        <v>202</v>
      </c>
      <c r="C43" s="141">
        <v>180100</v>
      </c>
      <c r="D43" s="124"/>
    </row>
    <row r="44" spans="1:4" ht="12.75">
      <c r="A44" s="134"/>
      <c r="B44" s="134" t="s">
        <v>203</v>
      </c>
      <c r="C44" s="140"/>
      <c r="D44" s="124"/>
    </row>
    <row r="45" spans="1:4" ht="12.75">
      <c r="A45" s="134"/>
      <c r="B45" s="134" t="s">
        <v>204</v>
      </c>
      <c r="C45" s="140"/>
      <c r="D45" s="124"/>
    </row>
    <row r="46" spans="1:4" ht="12.75">
      <c r="A46" s="134" t="s">
        <v>439</v>
      </c>
      <c r="B46" s="134" t="s">
        <v>725</v>
      </c>
      <c r="C46" s="140"/>
      <c r="D46" s="135">
        <v>1360</v>
      </c>
    </row>
    <row r="47" spans="1:4" ht="12.75">
      <c r="A47" s="134" t="s">
        <v>438</v>
      </c>
      <c r="B47" s="134" t="s">
        <v>1018</v>
      </c>
      <c r="C47" s="140"/>
      <c r="D47" s="135">
        <v>89259</v>
      </c>
    </row>
    <row r="48" spans="1:4" ht="12.75">
      <c r="A48" s="134" t="s">
        <v>440</v>
      </c>
      <c r="B48" s="134" t="s">
        <v>1020</v>
      </c>
      <c r="C48" s="140"/>
      <c r="D48" s="135">
        <v>7587</v>
      </c>
    </row>
    <row r="49" spans="1:4" ht="12.75">
      <c r="A49" s="134" t="s">
        <v>441</v>
      </c>
      <c r="B49" s="134" t="s">
        <v>1022</v>
      </c>
      <c r="C49" s="140"/>
      <c r="D49" s="135">
        <v>17317</v>
      </c>
    </row>
    <row r="50" spans="1:4" ht="12.75">
      <c r="A50" s="134" t="s">
        <v>442</v>
      </c>
      <c r="B50" s="134" t="s">
        <v>1024</v>
      </c>
      <c r="C50" s="140"/>
      <c r="D50" s="135">
        <v>2373</v>
      </c>
    </row>
    <row r="51" spans="1:4" ht="12.75">
      <c r="A51" s="134" t="s">
        <v>875</v>
      </c>
      <c r="B51" s="134" t="s">
        <v>799</v>
      </c>
      <c r="C51" s="140"/>
      <c r="D51" s="135">
        <v>22732</v>
      </c>
    </row>
    <row r="52" spans="1:4" ht="12.75">
      <c r="A52" s="134" t="s">
        <v>443</v>
      </c>
      <c r="B52" s="134" t="s">
        <v>1011</v>
      </c>
      <c r="C52" s="140"/>
      <c r="D52" s="135">
        <v>16582</v>
      </c>
    </row>
    <row r="53" spans="1:4" ht="12.75">
      <c r="A53" s="134" t="s">
        <v>444</v>
      </c>
      <c r="B53" s="134" t="s">
        <v>128</v>
      </c>
      <c r="C53" s="140"/>
      <c r="D53" s="211">
        <v>200</v>
      </c>
    </row>
    <row r="54" spans="1:4" ht="12.75">
      <c r="A54" s="134" t="s">
        <v>445</v>
      </c>
      <c r="B54" s="134" t="s">
        <v>1</v>
      </c>
      <c r="C54" s="140"/>
      <c r="D54" s="135">
        <v>2600</v>
      </c>
    </row>
    <row r="55" spans="1:4" ht="12.75">
      <c r="A55" s="134" t="s">
        <v>446</v>
      </c>
      <c r="B55" s="134" t="s">
        <v>1012</v>
      </c>
      <c r="C55" s="140"/>
      <c r="D55" s="135">
        <v>5500</v>
      </c>
    </row>
    <row r="56" spans="1:4" ht="13.5" thickBot="1">
      <c r="A56" s="136"/>
      <c r="B56" s="136"/>
      <c r="C56" s="142"/>
      <c r="D56" s="125"/>
    </row>
    <row r="57" spans="1:4" ht="12.75">
      <c r="A57" s="2"/>
      <c r="B57" s="2"/>
      <c r="C57" s="2"/>
      <c r="D57" s="44"/>
    </row>
    <row r="58" spans="1:4" ht="12.75">
      <c r="A58" s="2"/>
      <c r="B58" s="2"/>
      <c r="C58" s="2"/>
      <c r="D58" s="44"/>
    </row>
    <row r="59" spans="1:4" ht="12.75">
      <c r="A59" s="2"/>
      <c r="B59" s="2"/>
      <c r="C59" s="2"/>
      <c r="D59" s="44"/>
    </row>
    <row r="60" spans="1:4" ht="12.75">
      <c r="A60" s="2"/>
      <c r="B60" s="2"/>
      <c r="C60" s="2"/>
      <c r="D60" s="44"/>
    </row>
    <row r="61" spans="1:4" ht="13.5" thickBot="1">
      <c r="A61" s="2"/>
      <c r="B61" s="2"/>
      <c r="C61" s="2"/>
      <c r="D61" s="2"/>
    </row>
    <row r="62" spans="1:4" ht="12.75">
      <c r="A62" s="197" t="s">
        <v>242</v>
      </c>
      <c r="B62" s="197"/>
      <c r="C62" s="201" t="s">
        <v>244</v>
      </c>
      <c r="D62" s="198" t="s">
        <v>244</v>
      </c>
    </row>
    <row r="63" spans="1:4" ht="13.5" thickBot="1">
      <c r="A63" s="203" t="s">
        <v>241</v>
      </c>
      <c r="B63" s="203" t="s">
        <v>243</v>
      </c>
      <c r="C63" s="204" t="s">
        <v>245</v>
      </c>
      <c r="D63" s="205" t="s">
        <v>1007</v>
      </c>
    </row>
    <row r="64" spans="1:4" ht="13.5" thickBot="1">
      <c r="A64" s="199" t="s">
        <v>982</v>
      </c>
      <c r="B64" s="199" t="s">
        <v>983</v>
      </c>
      <c r="C64" s="202" t="s">
        <v>984</v>
      </c>
      <c r="D64" s="200" t="s">
        <v>201</v>
      </c>
    </row>
    <row r="65" spans="1:4" ht="12.75">
      <c r="A65" s="134"/>
      <c r="B65" s="134"/>
      <c r="C65" s="140"/>
      <c r="D65" s="135"/>
    </row>
    <row r="66" spans="1:4" ht="12.75">
      <c r="A66" s="134" t="s">
        <v>876</v>
      </c>
      <c r="B66" s="134" t="s">
        <v>824</v>
      </c>
      <c r="C66" s="140"/>
      <c r="D66" s="135">
        <v>340</v>
      </c>
    </row>
    <row r="67" spans="1:4" ht="12.75">
      <c r="A67" s="134" t="s">
        <v>447</v>
      </c>
      <c r="B67" s="134" t="s">
        <v>4</v>
      </c>
      <c r="C67" s="140"/>
      <c r="D67" s="135">
        <v>4550</v>
      </c>
    </row>
    <row r="68" spans="1:4" ht="12.75">
      <c r="A68" s="134" t="s">
        <v>448</v>
      </c>
      <c r="B68" s="134" t="s">
        <v>5</v>
      </c>
      <c r="C68" s="140"/>
      <c r="D68" s="211">
        <v>200</v>
      </c>
    </row>
    <row r="69" spans="1:4" ht="12.75">
      <c r="A69" s="134" t="s">
        <v>449</v>
      </c>
      <c r="B69" s="134" t="s">
        <v>7</v>
      </c>
      <c r="C69" s="140"/>
      <c r="D69" s="135">
        <v>6500</v>
      </c>
    </row>
    <row r="70" spans="1:4" ht="12.75">
      <c r="A70" s="149" t="s">
        <v>450</v>
      </c>
      <c r="B70" s="149" t="s">
        <v>211</v>
      </c>
      <c r="C70" s="150"/>
      <c r="D70" s="209">
        <v>3000</v>
      </c>
    </row>
    <row r="71" spans="1:4" ht="12.75">
      <c r="A71" s="134" t="s">
        <v>382</v>
      </c>
      <c r="B71" s="134" t="s">
        <v>992</v>
      </c>
      <c r="C71" s="141">
        <f>SUM(C43:C70)</f>
        <v>180100</v>
      </c>
      <c r="D71" s="135">
        <f>SUM(D46:D70)</f>
        <v>180100</v>
      </c>
    </row>
    <row r="72" spans="1:4" ht="12.75">
      <c r="A72" s="134"/>
      <c r="B72" s="134"/>
      <c r="C72" s="140"/>
      <c r="D72" s="124"/>
    </row>
    <row r="73" spans="1:4" ht="12.75">
      <c r="A73" s="134" t="s">
        <v>383</v>
      </c>
      <c r="B73" s="134" t="s">
        <v>202</v>
      </c>
      <c r="C73" s="141">
        <v>3239000</v>
      </c>
      <c r="D73" s="124"/>
    </row>
    <row r="74" spans="1:4" ht="12.75">
      <c r="A74" s="134"/>
      <c r="B74" s="134" t="s">
        <v>203</v>
      </c>
      <c r="C74" s="140"/>
      <c r="D74" s="124"/>
    </row>
    <row r="75" spans="1:4" ht="12.75">
      <c r="A75" s="134"/>
      <c r="B75" s="134" t="s">
        <v>204</v>
      </c>
      <c r="C75" s="140"/>
      <c r="D75" s="124"/>
    </row>
    <row r="76" spans="1:4" ht="12.75">
      <c r="A76" s="134" t="s">
        <v>451</v>
      </c>
      <c r="B76" s="134" t="s">
        <v>129</v>
      </c>
      <c r="C76" s="140"/>
      <c r="D76" s="135">
        <v>3101830</v>
      </c>
    </row>
    <row r="77" spans="1:4" ht="12.75">
      <c r="A77" s="134" t="s">
        <v>452</v>
      </c>
      <c r="B77" s="134" t="s">
        <v>1018</v>
      </c>
      <c r="C77" s="140"/>
      <c r="D77" s="135">
        <v>30558</v>
      </c>
    </row>
    <row r="78" spans="1:4" ht="12.75">
      <c r="A78" s="134" t="s">
        <v>569</v>
      </c>
      <c r="B78" s="134" t="s">
        <v>1020</v>
      </c>
      <c r="C78" s="140"/>
      <c r="D78" s="135">
        <v>1366</v>
      </c>
    </row>
    <row r="79" spans="1:4" ht="12.75">
      <c r="A79" s="134" t="s">
        <v>453</v>
      </c>
      <c r="B79" s="134" t="s">
        <v>1022</v>
      </c>
      <c r="C79" s="140"/>
      <c r="D79" s="135">
        <v>45501</v>
      </c>
    </row>
    <row r="80" spans="1:4" ht="12.75">
      <c r="A80" s="134" t="s">
        <v>454</v>
      </c>
      <c r="B80" s="134" t="s">
        <v>1024</v>
      </c>
      <c r="C80" s="140"/>
      <c r="D80" s="135">
        <v>783</v>
      </c>
    </row>
    <row r="81" spans="1:4" ht="12.75">
      <c r="A81" s="134" t="s">
        <v>455</v>
      </c>
      <c r="B81" s="134" t="s">
        <v>1011</v>
      </c>
      <c r="C81" s="140"/>
      <c r="D81" s="135">
        <v>24000</v>
      </c>
    </row>
    <row r="82" spans="1:4" ht="12.75">
      <c r="A82" s="134" t="s">
        <v>456</v>
      </c>
      <c r="B82" s="134" t="s">
        <v>1012</v>
      </c>
      <c r="C82" s="140"/>
      <c r="D82" s="135">
        <v>7000</v>
      </c>
    </row>
    <row r="83" spans="1:4" ht="12.75">
      <c r="A83" s="134" t="s">
        <v>457</v>
      </c>
      <c r="B83" s="134" t="s">
        <v>4</v>
      </c>
      <c r="C83" s="140"/>
      <c r="D83" s="135">
        <v>24962</v>
      </c>
    </row>
    <row r="84" spans="1:4" ht="12.75">
      <c r="A84" s="134" t="s">
        <v>458</v>
      </c>
      <c r="B84" s="134" t="s">
        <v>5</v>
      </c>
      <c r="C84" s="140"/>
      <c r="D84" s="135">
        <v>500</v>
      </c>
    </row>
    <row r="85" spans="1:4" ht="12.75">
      <c r="A85" s="134" t="s">
        <v>880</v>
      </c>
      <c r="B85" s="134" t="s">
        <v>7</v>
      </c>
      <c r="C85" s="140"/>
      <c r="D85" s="135">
        <v>1000</v>
      </c>
    </row>
    <row r="86" spans="1:4" ht="12.75">
      <c r="A86" s="149" t="s">
        <v>570</v>
      </c>
      <c r="B86" s="149" t="s">
        <v>211</v>
      </c>
      <c r="C86" s="150"/>
      <c r="D86" s="209">
        <v>1500</v>
      </c>
    </row>
    <row r="87" spans="1:4" ht="12.75">
      <c r="A87" s="134" t="s">
        <v>384</v>
      </c>
      <c r="B87" s="134" t="s">
        <v>385</v>
      </c>
      <c r="C87" s="141">
        <f>SUM(C73:C86)</f>
        <v>3239000</v>
      </c>
      <c r="D87" s="135">
        <f>SUM(D73:D86)</f>
        <v>3239000</v>
      </c>
    </row>
    <row r="88" spans="1:4" ht="12.75">
      <c r="A88" s="134"/>
      <c r="B88" s="134" t="s">
        <v>386</v>
      </c>
      <c r="C88" s="140"/>
      <c r="D88" s="124"/>
    </row>
    <row r="89" spans="1:4" ht="12.75">
      <c r="A89" s="134"/>
      <c r="B89" s="134"/>
      <c r="C89" s="140"/>
      <c r="D89" s="124"/>
    </row>
    <row r="90" spans="1:4" ht="12.75">
      <c r="A90" s="134" t="s">
        <v>387</v>
      </c>
      <c r="B90" s="134" t="s">
        <v>202</v>
      </c>
      <c r="C90" s="141">
        <v>11500</v>
      </c>
      <c r="D90" s="124"/>
    </row>
    <row r="91" spans="1:4" ht="12.75">
      <c r="A91" s="134"/>
      <c r="B91" s="134" t="s">
        <v>203</v>
      </c>
      <c r="C91" s="140"/>
      <c r="D91" s="124"/>
    </row>
    <row r="92" spans="1:4" ht="12.75">
      <c r="A92" s="134"/>
      <c r="B92" s="134" t="s">
        <v>204</v>
      </c>
      <c r="C92" s="140"/>
      <c r="D92" s="124"/>
    </row>
    <row r="93" spans="1:4" ht="12.75">
      <c r="A93" s="149" t="s">
        <v>459</v>
      </c>
      <c r="B93" s="149" t="s">
        <v>214</v>
      </c>
      <c r="C93" s="150"/>
      <c r="D93" s="209">
        <v>11500</v>
      </c>
    </row>
    <row r="94" spans="1:4" ht="12.75">
      <c r="A94" s="134" t="s">
        <v>388</v>
      </c>
      <c r="B94" s="134" t="s">
        <v>236</v>
      </c>
      <c r="C94" s="141">
        <f>SUM(C90:C93)</f>
        <v>11500</v>
      </c>
      <c r="D94" s="135">
        <f>SUM(D90:D93)</f>
        <v>11500</v>
      </c>
    </row>
    <row r="95" spans="1:4" ht="12.75">
      <c r="A95" s="134"/>
      <c r="B95" s="134" t="s">
        <v>237</v>
      </c>
      <c r="C95" s="140"/>
      <c r="D95" s="124"/>
    </row>
    <row r="96" spans="1:4" ht="12.75">
      <c r="A96" s="134"/>
      <c r="B96" s="134"/>
      <c r="C96" s="140"/>
      <c r="D96" s="124"/>
    </row>
    <row r="97" spans="1:4" ht="12.75">
      <c r="A97" s="134" t="s">
        <v>390</v>
      </c>
      <c r="B97" s="134" t="s">
        <v>202</v>
      </c>
      <c r="C97" s="141">
        <v>65500</v>
      </c>
      <c r="D97" s="135"/>
    </row>
    <row r="98" spans="1:4" ht="12.75">
      <c r="A98" s="134"/>
      <c r="B98" s="134" t="s">
        <v>203</v>
      </c>
      <c r="C98" s="141"/>
      <c r="D98" s="135"/>
    </row>
    <row r="99" spans="1:4" ht="12.75">
      <c r="A99" s="134"/>
      <c r="B99" s="134" t="s">
        <v>204</v>
      </c>
      <c r="C99" s="141"/>
      <c r="D99" s="135"/>
    </row>
    <row r="100" spans="1:4" ht="12.75">
      <c r="A100" s="134" t="s">
        <v>460</v>
      </c>
      <c r="B100" s="134" t="s">
        <v>129</v>
      </c>
      <c r="C100" s="141"/>
      <c r="D100" s="135">
        <v>64500</v>
      </c>
    </row>
    <row r="101" spans="1:4" ht="12.75">
      <c r="A101" s="149" t="s">
        <v>461</v>
      </c>
      <c r="B101" s="149" t="s">
        <v>1022</v>
      </c>
      <c r="C101" s="216"/>
      <c r="D101" s="209">
        <v>1000</v>
      </c>
    </row>
    <row r="102" spans="1:4" ht="12.75">
      <c r="A102" s="134" t="s">
        <v>391</v>
      </c>
      <c r="B102" s="134" t="s">
        <v>212</v>
      </c>
      <c r="C102" s="141">
        <f>SUM(C97:C101)</f>
        <v>65500</v>
      </c>
      <c r="D102" s="135">
        <f>SUM(D97:D101)</f>
        <v>65500</v>
      </c>
    </row>
    <row r="103" spans="1:4" ht="12.75">
      <c r="A103" s="134"/>
      <c r="B103" s="134" t="s">
        <v>47</v>
      </c>
      <c r="C103" s="140"/>
      <c r="D103" s="124"/>
    </row>
    <row r="104" spans="1:4" ht="12.75">
      <c r="A104" s="134"/>
      <c r="B104" s="134"/>
      <c r="C104" s="140"/>
      <c r="D104" s="124"/>
    </row>
    <row r="105" spans="1:4" ht="12.75">
      <c r="A105" s="134" t="s">
        <v>567</v>
      </c>
      <c r="B105" s="134" t="s">
        <v>202</v>
      </c>
      <c r="C105" s="141">
        <v>36500</v>
      </c>
      <c r="D105" s="124"/>
    </row>
    <row r="106" spans="1:4" ht="12.75">
      <c r="A106" s="134"/>
      <c r="B106" s="134" t="s">
        <v>203</v>
      </c>
      <c r="C106" s="140"/>
      <c r="D106" s="124"/>
    </row>
    <row r="107" spans="1:4" ht="12.75">
      <c r="A107" s="134"/>
      <c r="B107" s="134" t="s">
        <v>204</v>
      </c>
      <c r="C107" s="140"/>
      <c r="D107" s="124"/>
    </row>
    <row r="108" spans="1:4" ht="12.75">
      <c r="A108" s="149" t="s">
        <v>476</v>
      </c>
      <c r="B108" s="149" t="s">
        <v>4</v>
      </c>
      <c r="C108" s="150"/>
      <c r="D108" s="209">
        <v>36500</v>
      </c>
    </row>
    <row r="109" spans="1:4" ht="12.75">
      <c r="A109" s="134" t="s">
        <v>395</v>
      </c>
      <c r="B109" s="134" t="s">
        <v>297</v>
      </c>
      <c r="C109" s="141">
        <f>SUM(C105:C108)</f>
        <v>36500</v>
      </c>
      <c r="D109" s="135">
        <f>SUM(D105:D108)</f>
        <v>36500</v>
      </c>
    </row>
    <row r="110" spans="1:4" ht="13.5" thickBot="1">
      <c r="A110" s="136"/>
      <c r="B110" s="136"/>
      <c r="C110" s="142"/>
      <c r="D110" s="126"/>
    </row>
    <row r="111" spans="1:4" ht="12.75">
      <c r="A111" s="153">
        <v>852</v>
      </c>
      <c r="B111" s="131" t="s">
        <v>396</v>
      </c>
      <c r="C111" s="145">
        <f>SUM(C71+C87+C94+C102+C109)</f>
        <v>3532600</v>
      </c>
      <c r="D111" s="143">
        <f>SUM(D71+D87+D94+D102+D109)</f>
        <v>3532600</v>
      </c>
    </row>
    <row r="112" spans="1:4" ht="13.5" thickBot="1">
      <c r="A112" s="134"/>
      <c r="B112" s="134"/>
      <c r="C112" s="140"/>
      <c r="D112" s="124"/>
    </row>
    <row r="113" spans="1:4" ht="13.5" thickBot="1">
      <c r="A113" s="206"/>
      <c r="B113" s="155" t="s">
        <v>1006</v>
      </c>
      <c r="C113" s="217">
        <f>SUM(C23+C32+C41+C111)</f>
        <v>3600980</v>
      </c>
      <c r="D113" s="157">
        <f>SUM(D23+D32+D41+D111)</f>
        <v>3600980</v>
      </c>
    </row>
    <row r="121" spans="2:3" ht="12.75">
      <c r="B121" s="116" t="s">
        <v>726</v>
      </c>
      <c r="C121" s="116"/>
    </row>
    <row r="122" spans="2:3" ht="12.75">
      <c r="B122" s="116" t="s">
        <v>837</v>
      </c>
      <c r="C122" s="116"/>
    </row>
    <row r="125" ht="13.5" thickBot="1"/>
    <row r="126" spans="1:3" ht="12.75">
      <c r="A126" s="197" t="s">
        <v>242</v>
      </c>
      <c r="B126" s="201"/>
      <c r="C126" s="198" t="s">
        <v>244</v>
      </c>
    </row>
    <row r="127" spans="1:3" ht="13.5" thickBot="1">
      <c r="A127" s="203" t="s">
        <v>241</v>
      </c>
      <c r="B127" s="204" t="s">
        <v>243</v>
      </c>
      <c r="C127" s="205" t="s">
        <v>245</v>
      </c>
    </row>
    <row r="128" spans="1:3" ht="13.5" thickBot="1">
      <c r="A128" s="227" t="s">
        <v>982</v>
      </c>
      <c r="B128" s="228" t="s">
        <v>983</v>
      </c>
      <c r="C128" s="229" t="s">
        <v>984</v>
      </c>
    </row>
    <row r="129" spans="1:3" ht="12.75">
      <c r="A129" s="134"/>
      <c r="B129" s="140"/>
      <c r="C129" s="124"/>
    </row>
    <row r="130" spans="1:3" ht="12.75">
      <c r="A130" s="149" t="s">
        <v>728</v>
      </c>
      <c r="B130" s="150" t="s">
        <v>964</v>
      </c>
      <c r="C130" s="209">
        <v>23000</v>
      </c>
    </row>
    <row r="131" spans="1:3" ht="12.75">
      <c r="A131" s="134" t="s">
        <v>261</v>
      </c>
      <c r="B131" s="140" t="s">
        <v>262</v>
      </c>
      <c r="C131" s="135">
        <v>23000</v>
      </c>
    </row>
    <row r="132" spans="1:3" ht="13.5" thickBot="1">
      <c r="A132" s="136"/>
      <c r="B132" s="142"/>
      <c r="C132" s="125"/>
    </row>
    <row r="133" spans="1:3" ht="12.75">
      <c r="A133" s="153">
        <v>750</v>
      </c>
      <c r="B133" s="139" t="s">
        <v>263</v>
      </c>
      <c r="C133" s="143">
        <v>23000</v>
      </c>
    </row>
    <row r="134" spans="1:3" ht="12.75">
      <c r="A134" s="153"/>
      <c r="B134" s="139"/>
      <c r="C134" s="143"/>
    </row>
    <row r="135" spans="1:3" ht="12.75">
      <c r="A135" s="218" t="s">
        <v>836</v>
      </c>
      <c r="B135" s="328" t="s">
        <v>250</v>
      </c>
      <c r="C135" s="219">
        <v>2200</v>
      </c>
    </row>
    <row r="136" spans="1:3" ht="12.75">
      <c r="A136" s="152" t="s">
        <v>382</v>
      </c>
      <c r="B136" s="329" t="s">
        <v>992</v>
      </c>
      <c r="C136" s="220">
        <f>SUM(C135)</f>
        <v>2200</v>
      </c>
    </row>
    <row r="137" spans="1:3" ht="12.75">
      <c r="A137" s="153"/>
      <c r="B137" s="139"/>
      <c r="C137" s="143"/>
    </row>
    <row r="138" spans="1:3" ht="12.75">
      <c r="A138" s="218" t="s">
        <v>394</v>
      </c>
      <c r="B138" s="327" t="s">
        <v>250</v>
      </c>
      <c r="C138" s="219">
        <v>1600</v>
      </c>
    </row>
    <row r="139" spans="1:3" ht="12.75">
      <c r="A139" s="152" t="s">
        <v>395</v>
      </c>
      <c r="B139" s="223" t="s">
        <v>297</v>
      </c>
      <c r="C139" s="220">
        <f>SUM(C138)</f>
        <v>1600</v>
      </c>
    </row>
    <row r="140" spans="1:3" ht="13.5" thickBot="1">
      <c r="A140" s="221"/>
      <c r="B140" s="224"/>
      <c r="C140" s="222"/>
    </row>
    <row r="141" spans="1:3" ht="12.75">
      <c r="A141" s="153">
        <v>852</v>
      </c>
      <c r="B141" s="225" t="s">
        <v>396</v>
      </c>
      <c r="C141" s="143">
        <f>SUM(C136+C139)</f>
        <v>3800</v>
      </c>
    </row>
    <row r="142" spans="1:3" ht="13.5" thickBot="1">
      <c r="A142" s="221"/>
      <c r="B142" s="226"/>
      <c r="C142" s="222"/>
    </row>
    <row r="143" spans="1:3" ht="12.75">
      <c r="A143" s="119"/>
      <c r="B143" s="119"/>
      <c r="C143" s="119"/>
    </row>
    <row r="144" ht="12.75">
      <c r="A144" t="s">
        <v>727</v>
      </c>
    </row>
    <row r="145" ht="12.75">
      <c r="A145" t="s">
        <v>732</v>
      </c>
    </row>
    <row r="147" ht="12.75">
      <c r="A147" t="s">
        <v>631</v>
      </c>
    </row>
    <row r="148" ht="12.75">
      <c r="A148" t="s">
        <v>730</v>
      </c>
    </row>
    <row r="149" ht="12.75">
      <c r="A149" t="s">
        <v>731</v>
      </c>
    </row>
    <row r="151" ht="12.75">
      <c r="A151" t="s">
        <v>729</v>
      </c>
    </row>
    <row r="152" ht="12.75">
      <c r="A152" t="s">
        <v>730</v>
      </c>
    </row>
    <row r="153" ht="12.75">
      <c r="A153" t="s">
        <v>731</v>
      </c>
    </row>
  </sheetData>
  <printOptions/>
  <pageMargins left="0.75" right="0.75" top="1" bottom="1" header="0.5" footer="0.5"/>
  <pageSetup horizontalDpi="300" verticalDpi="300" orientation="portrait" paperSize="9" scale="93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3"/>
  <sheetViews>
    <sheetView view="pageBreakPreview" zoomScaleSheetLayoutView="100" workbookViewId="0" topLeftCell="A1">
      <selection activeCell="B17" sqref="B17"/>
    </sheetView>
  </sheetViews>
  <sheetFormatPr defaultColWidth="9.00390625" defaultRowHeight="12.75"/>
  <cols>
    <col min="1" max="1" width="14.125" style="0" customWidth="1"/>
    <col min="2" max="2" width="55.875" style="0" customWidth="1"/>
    <col min="3" max="3" width="14.25390625" style="0" customWidth="1"/>
    <col min="4" max="4" width="18.375" style="0" customWidth="1"/>
    <col min="5" max="5" width="6.25390625" style="0" customWidth="1"/>
    <col min="6" max="6" width="13.75390625" style="0" customWidth="1"/>
  </cols>
  <sheetData>
    <row r="1" spans="1:6" ht="12.75">
      <c r="A1" s="2"/>
      <c r="B1" s="2"/>
      <c r="C1" s="2"/>
      <c r="D1" s="2"/>
      <c r="E1" s="79"/>
      <c r="F1" s="2"/>
    </row>
    <row r="2" spans="1:6" ht="12.75">
      <c r="A2" s="2"/>
      <c r="B2" s="2" t="s">
        <v>535</v>
      </c>
      <c r="C2" s="2"/>
      <c r="D2" s="2"/>
      <c r="E2" s="2"/>
      <c r="F2" s="2"/>
    </row>
    <row r="3" spans="1:6" ht="12.75">
      <c r="A3" s="21"/>
      <c r="B3" s="2" t="s">
        <v>882</v>
      </c>
      <c r="C3" s="2"/>
      <c r="D3" s="2"/>
      <c r="E3" s="2"/>
      <c r="F3" s="2"/>
    </row>
    <row r="4" spans="1:6" ht="12.75">
      <c r="A4" s="21"/>
      <c r="B4" s="74" t="s">
        <v>536</v>
      </c>
      <c r="C4" s="21"/>
      <c r="D4" s="2"/>
      <c r="E4" s="2"/>
      <c r="F4" s="2"/>
    </row>
    <row r="5" spans="1:6" ht="12.75">
      <c r="A5" s="5"/>
      <c r="B5" s="5"/>
      <c r="C5" s="5"/>
      <c r="D5" s="5"/>
      <c r="E5" s="2"/>
      <c r="F5" s="2"/>
    </row>
    <row r="6" spans="1:6" ht="12.75">
      <c r="A6" s="5"/>
      <c r="B6" s="5"/>
      <c r="C6" s="5"/>
      <c r="D6" s="5"/>
      <c r="E6" s="2"/>
      <c r="F6" s="2"/>
    </row>
    <row r="7" spans="1:6" ht="12.75">
      <c r="A7" s="2"/>
      <c r="B7" s="2"/>
      <c r="C7" s="98"/>
      <c r="D7" s="2"/>
      <c r="E7" s="2"/>
      <c r="F7" s="2"/>
    </row>
    <row r="8" spans="1:6" ht="12.75">
      <c r="A8" s="2"/>
      <c r="B8" s="2"/>
      <c r="C8" s="98"/>
      <c r="D8" s="44"/>
      <c r="E8" s="2"/>
      <c r="F8" s="2"/>
    </row>
    <row r="9" spans="1:6" ht="12.75">
      <c r="A9" s="2"/>
      <c r="B9" s="2"/>
      <c r="C9" s="98"/>
      <c r="D9" s="44"/>
      <c r="E9" s="2"/>
      <c r="F9" s="2"/>
    </row>
    <row r="10" spans="1:6" ht="12.75">
      <c r="A10" s="79" t="s">
        <v>807</v>
      </c>
      <c r="B10" s="79"/>
      <c r="C10" s="230"/>
      <c r="D10" s="98"/>
      <c r="E10" s="98"/>
      <c r="F10" s="98"/>
    </row>
    <row r="11" spans="1:6" ht="12.75">
      <c r="A11" s="79"/>
      <c r="B11" s="79" t="s">
        <v>883</v>
      </c>
      <c r="C11" s="230"/>
      <c r="D11" s="98"/>
      <c r="E11" s="98"/>
      <c r="F11" s="98"/>
    </row>
    <row r="12" spans="1:6" ht="12.75">
      <c r="A12" s="2"/>
      <c r="B12" s="2"/>
      <c r="C12" s="98"/>
      <c r="D12" s="98"/>
      <c r="E12" s="98"/>
      <c r="F12" s="98"/>
    </row>
    <row r="13" spans="1:6" ht="12.75">
      <c r="A13" s="2"/>
      <c r="B13" s="2"/>
      <c r="C13" s="98"/>
      <c r="D13" s="98"/>
      <c r="E13" s="98"/>
      <c r="F13" s="98"/>
    </row>
    <row r="14" spans="1:6" ht="12.75">
      <c r="A14" s="2"/>
      <c r="B14" s="2"/>
      <c r="C14" s="98"/>
      <c r="D14" s="98"/>
      <c r="E14" s="98"/>
      <c r="F14" s="98"/>
    </row>
    <row r="15" spans="1:6" ht="13.5" thickBot="1">
      <c r="A15" s="20"/>
      <c r="B15" s="21"/>
      <c r="C15" s="107"/>
      <c r="D15" s="107"/>
      <c r="E15" s="98"/>
      <c r="F15" s="107"/>
    </row>
    <row r="16" spans="1:6" ht="12.75">
      <c r="A16" s="232" t="s">
        <v>242</v>
      </c>
      <c r="B16" s="236"/>
      <c r="C16" s="233" t="s">
        <v>244</v>
      </c>
      <c r="D16" s="107"/>
      <c r="E16" s="98"/>
      <c r="F16" s="98"/>
    </row>
    <row r="17" spans="1:6" ht="13.5" thickBot="1">
      <c r="A17" s="203" t="s">
        <v>241</v>
      </c>
      <c r="B17" s="204" t="s">
        <v>243</v>
      </c>
      <c r="C17" s="239" t="s">
        <v>1007</v>
      </c>
      <c r="D17" s="109"/>
      <c r="E17" s="98"/>
      <c r="F17" s="98"/>
    </row>
    <row r="18" spans="1:6" ht="13.5" thickBot="1">
      <c r="A18" s="227" t="s">
        <v>982</v>
      </c>
      <c r="B18" s="228" t="s">
        <v>983</v>
      </c>
      <c r="C18" s="240" t="s">
        <v>984</v>
      </c>
      <c r="D18" s="109"/>
      <c r="E18" s="98"/>
      <c r="F18" s="98"/>
    </row>
    <row r="19" spans="1:6" ht="12.75">
      <c r="A19" s="134"/>
      <c r="B19" s="140"/>
      <c r="C19" s="234"/>
      <c r="D19" s="98"/>
      <c r="E19" s="98"/>
      <c r="F19" s="98"/>
    </row>
    <row r="20" spans="1:6" ht="12.75">
      <c r="A20" s="149" t="s">
        <v>803</v>
      </c>
      <c r="B20" s="150" t="s">
        <v>805</v>
      </c>
      <c r="C20" s="209">
        <v>206330</v>
      </c>
      <c r="D20" s="98"/>
      <c r="E20" s="98"/>
      <c r="F20" s="98"/>
    </row>
    <row r="21" spans="1:6" ht="12.75">
      <c r="A21" s="134" t="s">
        <v>1001</v>
      </c>
      <c r="B21" s="140" t="s">
        <v>1002</v>
      </c>
      <c r="C21" s="135">
        <f>SUM(C20)</f>
        <v>206330</v>
      </c>
      <c r="D21" s="98"/>
      <c r="E21" s="98"/>
      <c r="F21" s="98"/>
    </row>
    <row r="22" spans="1:6" ht="12.75">
      <c r="A22" s="134"/>
      <c r="B22" s="140"/>
      <c r="C22" s="135"/>
      <c r="D22" s="2"/>
      <c r="E22" s="2"/>
      <c r="F22" s="44"/>
    </row>
    <row r="23" spans="1:6" ht="12.75">
      <c r="A23" s="149" t="s">
        <v>804</v>
      </c>
      <c r="B23" s="150" t="s">
        <v>805</v>
      </c>
      <c r="C23" s="209">
        <v>207890</v>
      </c>
      <c r="D23" s="2"/>
      <c r="E23" s="2"/>
      <c r="F23" s="44"/>
    </row>
    <row r="24" spans="1:6" ht="12.75">
      <c r="A24" s="134" t="s">
        <v>1003</v>
      </c>
      <c r="B24" s="237" t="s">
        <v>1004</v>
      </c>
      <c r="C24" s="135">
        <f>SUM(C23)</f>
        <v>207890</v>
      </c>
      <c r="D24" s="2"/>
      <c r="E24" s="2"/>
      <c r="F24" s="44"/>
    </row>
    <row r="25" spans="1:6" ht="13.5" thickBot="1">
      <c r="A25" s="136"/>
      <c r="B25" s="238"/>
      <c r="C25" s="125"/>
      <c r="D25" s="2"/>
      <c r="E25" s="2"/>
      <c r="F25" s="44"/>
    </row>
    <row r="26" spans="1:6" ht="12.75">
      <c r="A26" s="153">
        <v>921</v>
      </c>
      <c r="B26" s="139" t="s">
        <v>988</v>
      </c>
      <c r="C26" s="143">
        <f>SUM(C21+C24)</f>
        <v>414220</v>
      </c>
      <c r="D26" s="98"/>
      <c r="E26" s="98"/>
      <c r="F26" s="98"/>
    </row>
    <row r="27" spans="1:6" ht="13.5" thickBot="1">
      <c r="A27" s="136"/>
      <c r="B27" s="142"/>
      <c r="C27" s="235"/>
      <c r="D27" s="98"/>
      <c r="E27" s="98"/>
      <c r="F27" s="98"/>
    </row>
    <row r="28" spans="1:6" ht="12.75">
      <c r="A28" s="2"/>
      <c r="B28" s="2"/>
      <c r="C28" s="98"/>
      <c r="D28" s="98"/>
      <c r="E28" s="98"/>
      <c r="F28" s="98"/>
    </row>
    <row r="29" spans="1:6" ht="12.75">
      <c r="A29" s="79"/>
      <c r="B29" s="79"/>
      <c r="C29" s="230"/>
      <c r="D29" s="230"/>
      <c r="E29" s="230"/>
      <c r="F29" s="230"/>
    </row>
    <row r="30" spans="1:6" ht="12.75">
      <c r="A30" s="86"/>
      <c r="B30" s="79"/>
      <c r="C30" s="230"/>
      <c r="D30" s="230"/>
      <c r="E30" s="230"/>
      <c r="F30" s="230"/>
    </row>
    <row r="31" spans="1:6" ht="12.75">
      <c r="A31" s="2"/>
      <c r="B31" s="21"/>
      <c r="C31" s="98"/>
      <c r="D31" s="98"/>
      <c r="E31" s="98"/>
      <c r="F31" s="98"/>
    </row>
    <row r="32" spans="1:6" ht="12.75">
      <c r="A32" s="2"/>
      <c r="B32" s="2"/>
      <c r="C32" s="98"/>
      <c r="D32" s="98"/>
      <c r="E32" s="98"/>
      <c r="F32" s="98"/>
    </row>
    <row r="33" spans="1:6" ht="12.75">
      <c r="A33" s="2"/>
      <c r="B33" s="2"/>
      <c r="C33" s="98"/>
      <c r="D33" s="98"/>
      <c r="E33" s="98"/>
      <c r="F33" s="98"/>
    </row>
    <row r="34" spans="1:6" ht="12.75">
      <c r="A34" s="2"/>
      <c r="B34" s="2"/>
      <c r="C34" s="98"/>
      <c r="D34" s="98"/>
      <c r="E34" s="98"/>
      <c r="F34" s="98"/>
    </row>
    <row r="35" spans="1:6" ht="12.75">
      <c r="A35" s="2"/>
      <c r="B35" s="2"/>
      <c r="C35" s="98"/>
      <c r="D35" s="98"/>
      <c r="E35" s="98"/>
      <c r="F35" s="98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103"/>
      <c r="D39" s="103"/>
      <c r="E39" s="98"/>
      <c r="F39" s="98"/>
    </row>
    <row r="40" spans="1:6" ht="12.75">
      <c r="A40" s="2"/>
      <c r="B40" s="2"/>
      <c r="C40" s="98"/>
      <c r="D40" s="98"/>
      <c r="E40" s="98"/>
      <c r="F40" s="98"/>
    </row>
    <row r="41" spans="1:6" ht="12.75">
      <c r="A41" s="2"/>
      <c r="B41" s="2"/>
      <c r="C41" s="98"/>
      <c r="D41" s="98"/>
      <c r="E41" s="98"/>
      <c r="F41" s="98"/>
    </row>
    <row r="42" spans="1:6" ht="12.75">
      <c r="A42" s="2"/>
      <c r="B42" s="2"/>
      <c r="C42" s="98"/>
      <c r="D42" s="98"/>
      <c r="E42" s="98"/>
      <c r="F42" s="98"/>
    </row>
    <row r="43" spans="1:6" ht="12.75">
      <c r="A43" s="2"/>
      <c r="B43" s="2"/>
      <c r="C43" s="98"/>
      <c r="D43" s="98"/>
      <c r="E43" s="98"/>
      <c r="F43" s="98"/>
    </row>
    <row r="44" spans="1:6" ht="12.75">
      <c r="A44" s="2"/>
      <c r="B44" s="2"/>
      <c r="C44" s="98"/>
      <c r="D44" s="98"/>
      <c r="E44" s="98"/>
      <c r="F44" s="98"/>
    </row>
    <row r="45" spans="1:6" ht="12.75">
      <c r="A45" s="2"/>
      <c r="B45" s="2"/>
      <c r="C45" s="98"/>
      <c r="D45" s="98"/>
      <c r="E45" s="98"/>
      <c r="F45" s="98"/>
    </row>
    <row r="46" spans="1:6" ht="12.75">
      <c r="A46" s="20"/>
      <c r="B46" s="21"/>
      <c r="C46" s="107"/>
      <c r="D46" s="107"/>
      <c r="E46" s="98"/>
      <c r="F46" s="107"/>
    </row>
    <row r="47" spans="1:6" ht="12.75">
      <c r="A47" s="20"/>
      <c r="B47" s="21"/>
      <c r="C47" s="107"/>
      <c r="D47" s="107"/>
      <c r="E47" s="98"/>
      <c r="F47" s="107"/>
    </row>
    <row r="48" spans="1:6" ht="12.75">
      <c r="A48" s="2"/>
      <c r="B48" s="2"/>
      <c r="C48" s="98"/>
      <c r="D48" s="2"/>
      <c r="E48" s="2"/>
      <c r="F48" s="44"/>
    </row>
    <row r="49" spans="1:6" ht="12.75">
      <c r="A49" s="2"/>
      <c r="B49" s="2"/>
      <c r="C49" s="98"/>
      <c r="D49" s="2"/>
      <c r="E49" s="2"/>
      <c r="F49" s="44"/>
    </row>
    <row r="50" spans="1:6" ht="12.75">
      <c r="A50" s="2"/>
      <c r="B50" s="2"/>
      <c r="C50" s="98"/>
      <c r="D50" s="2"/>
      <c r="E50" s="2"/>
      <c r="F50" s="44"/>
    </row>
    <row r="51" spans="1:6" ht="12.75">
      <c r="A51" s="2"/>
      <c r="B51" s="2"/>
      <c r="C51" s="98"/>
      <c r="D51" s="98"/>
      <c r="E51" s="98"/>
      <c r="F51" s="98"/>
    </row>
    <row r="52" spans="1:6" ht="12.75">
      <c r="A52" s="2"/>
      <c r="B52" s="2"/>
      <c r="C52" s="98"/>
      <c r="D52" s="98"/>
      <c r="E52" s="98"/>
      <c r="F52" s="98"/>
    </row>
    <row r="53" spans="1:6" ht="12.75">
      <c r="A53" s="2"/>
      <c r="B53" s="2"/>
      <c r="C53" s="98"/>
      <c r="D53" s="98"/>
      <c r="E53" s="98"/>
      <c r="F53" s="98"/>
    </row>
    <row r="54" spans="1:6" ht="12.75">
      <c r="A54" s="2"/>
      <c r="B54" s="2"/>
      <c r="C54" s="98"/>
      <c r="D54" s="98"/>
      <c r="E54" s="98"/>
      <c r="F54" s="98"/>
    </row>
    <row r="55" spans="1:6" ht="12.75">
      <c r="A55" s="2"/>
      <c r="B55" s="2"/>
      <c r="C55" s="98"/>
      <c r="D55" s="98"/>
      <c r="E55" s="98"/>
      <c r="F55" s="98"/>
    </row>
    <row r="56" spans="1:6" ht="12.75">
      <c r="A56" s="2"/>
      <c r="B56" s="2"/>
      <c r="C56" s="98"/>
      <c r="D56" s="98"/>
      <c r="E56" s="98"/>
      <c r="F56" s="98"/>
    </row>
    <row r="57" spans="1:6" ht="12.75">
      <c r="A57" s="2"/>
      <c r="B57" s="2"/>
      <c r="C57" s="98"/>
      <c r="D57" s="98"/>
      <c r="E57" s="98"/>
      <c r="F57" s="98"/>
    </row>
    <row r="58" spans="1:6" ht="12.75">
      <c r="A58" s="2"/>
      <c r="B58" s="2"/>
      <c r="C58" s="98"/>
      <c r="D58" s="98"/>
      <c r="E58" s="98"/>
      <c r="F58" s="98"/>
    </row>
    <row r="59" spans="1:6" ht="12.75">
      <c r="A59" s="2"/>
      <c r="B59" s="2"/>
      <c r="C59" s="98"/>
      <c r="D59" s="98"/>
      <c r="E59" s="98"/>
      <c r="F59" s="98"/>
    </row>
    <row r="60" spans="1:6" ht="12.75">
      <c r="A60" s="2"/>
      <c r="B60" s="2"/>
      <c r="C60" s="98"/>
      <c r="D60" s="98"/>
      <c r="E60" s="98"/>
      <c r="F60" s="98"/>
    </row>
    <row r="61" spans="1:6" ht="12.75">
      <c r="A61" s="2"/>
      <c r="B61" s="2"/>
      <c r="C61" s="98"/>
      <c r="D61" s="98"/>
      <c r="E61" s="98"/>
      <c r="F61" s="98"/>
    </row>
    <row r="62" spans="1:6" ht="12.75">
      <c r="A62" s="2"/>
      <c r="B62" s="2"/>
      <c r="C62" s="98"/>
      <c r="D62" s="98"/>
      <c r="E62" s="98"/>
      <c r="F62" s="98"/>
    </row>
    <row r="63" spans="1:6" ht="12.75">
      <c r="A63" s="2"/>
      <c r="B63" s="2"/>
      <c r="C63" s="98"/>
      <c r="D63" s="98"/>
      <c r="E63" s="98"/>
      <c r="F63" s="98"/>
    </row>
    <row r="64" spans="1:6" ht="12.75">
      <c r="A64" s="2"/>
      <c r="B64" s="2"/>
      <c r="C64" s="98"/>
      <c r="D64" s="98"/>
      <c r="E64" s="98"/>
      <c r="F64" s="98"/>
    </row>
    <row r="65" spans="1:6" ht="12.75">
      <c r="A65" s="2"/>
      <c r="B65" s="2"/>
      <c r="C65" s="98"/>
      <c r="D65" s="98"/>
      <c r="E65" s="98"/>
      <c r="F65" s="98"/>
    </row>
    <row r="66" spans="1:6" ht="12.75">
      <c r="A66" s="2"/>
      <c r="B66" s="2"/>
      <c r="C66" s="98"/>
      <c r="D66" s="98"/>
      <c r="E66" s="98"/>
      <c r="F66" s="98"/>
    </row>
    <row r="67" spans="1:6" ht="12.75">
      <c r="A67" s="2"/>
      <c r="B67" s="2"/>
      <c r="C67" s="98"/>
      <c r="D67" s="98"/>
      <c r="E67" s="98"/>
      <c r="F67" s="98"/>
    </row>
    <row r="68" spans="1:6" ht="12.75">
      <c r="A68" s="2"/>
      <c r="B68" s="2"/>
      <c r="C68" s="98"/>
      <c r="D68" s="98"/>
      <c r="E68" s="98"/>
      <c r="F68" s="98"/>
    </row>
    <row r="69" spans="1:6" ht="12.75">
      <c r="A69" s="2"/>
      <c r="B69" s="72"/>
      <c r="C69" s="98"/>
      <c r="D69" s="98"/>
      <c r="E69" s="98"/>
      <c r="F69" s="98"/>
    </row>
    <row r="70" spans="1:6" ht="12.75">
      <c r="A70" s="2"/>
      <c r="B70" s="72"/>
      <c r="C70" s="98"/>
      <c r="D70" s="98"/>
      <c r="E70" s="98"/>
      <c r="F70" s="98"/>
    </row>
    <row r="71" spans="1:6" ht="12.75">
      <c r="A71" s="2"/>
      <c r="B71" s="72"/>
      <c r="C71" s="98"/>
      <c r="D71" s="98"/>
      <c r="E71" s="98"/>
      <c r="F71" s="98"/>
    </row>
    <row r="72" spans="1:6" ht="12.75">
      <c r="A72" s="2"/>
      <c r="B72" s="2"/>
      <c r="C72" s="98"/>
      <c r="D72" s="98"/>
      <c r="E72" s="98"/>
      <c r="F72" s="98"/>
    </row>
    <row r="73" spans="1:6" ht="12.75">
      <c r="A73" s="2"/>
      <c r="B73" s="2"/>
      <c r="C73" s="98"/>
      <c r="D73" s="98"/>
      <c r="E73" s="98"/>
      <c r="F73" s="98"/>
    </row>
    <row r="74" spans="1:6" ht="12.75">
      <c r="A74" s="2"/>
      <c r="B74" s="2"/>
      <c r="C74" s="98"/>
      <c r="D74" s="98"/>
      <c r="E74" s="98"/>
      <c r="F74" s="98"/>
    </row>
    <row r="75" spans="1:6" ht="12.75">
      <c r="A75" s="2"/>
      <c r="B75" s="2"/>
      <c r="C75" s="98"/>
      <c r="D75" s="98"/>
      <c r="E75" s="98"/>
      <c r="F75" s="98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81"/>
      <c r="B80" s="81"/>
      <c r="C80" s="5"/>
      <c r="D80" s="105"/>
      <c r="E80" s="98"/>
      <c r="F80" s="105"/>
    </row>
    <row r="81" spans="1:6" ht="12.75">
      <c r="A81" s="81"/>
      <c r="B81" s="81"/>
      <c r="C81" s="5"/>
      <c r="D81" s="158"/>
      <c r="E81" s="98"/>
      <c r="F81" s="105"/>
    </row>
    <row r="82" spans="1:6" ht="12.75">
      <c r="A82" s="81"/>
      <c r="B82" s="81"/>
      <c r="C82" s="5"/>
      <c r="D82" s="158"/>
      <c r="E82" s="98"/>
      <c r="F82" s="105"/>
    </row>
    <row r="83" spans="1:6" ht="12.75">
      <c r="A83" s="81"/>
      <c r="B83" s="81"/>
      <c r="C83" s="5"/>
      <c r="D83" s="158"/>
      <c r="E83" s="98"/>
      <c r="F83" s="158"/>
    </row>
    <row r="84" spans="1:6" ht="12.75">
      <c r="A84" s="81"/>
      <c r="B84" s="81"/>
      <c r="C84" s="98"/>
      <c r="D84" s="98"/>
      <c r="E84" s="98"/>
      <c r="F84" s="98"/>
    </row>
    <row r="85" spans="1:6" ht="12.75">
      <c r="A85" s="81"/>
      <c r="B85" s="81"/>
      <c r="C85" s="98"/>
      <c r="D85" s="98"/>
      <c r="E85" s="98"/>
      <c r="F85" s="98"/>
    </row>
    <row r="86" spans="1:6" ht="12.75">
      <c r="A86" s="81"/>
      <c r="B86" s="81"/>
      <c r="C86" s="98"/>
      <c r="D86" s="98"/>
      <c r="E86" s="98"/>
      <c r="F86" s="98"/>
    </row>
    <row r="87" spans="1:6" ht="12.75">
      <c r="A87" s="81"/>
      <c r="B87" s="81"/>
      <c r="C87" s="98"/>
      <c r="D87" s="98"/>
      <c r="E87" s="98"/>
      <c r="F87" s="98"/>
    </row>
    <row r="88" spans="1:6" ht="12.75">
      <c r="A88" s="81"/>
      <c r="B88" s="81"/>
      <c r="C88" s="98"/>
      <c r="D88" s="98"/>
      <c r="E88" s="98"/>
      <c r="F88" s="98"/>
    </row>
    <row r="89" spans="1:6" ht="12.75">
      <c r="A89" s="81"/>
      <c r="B89" s="2"/>
      <c r="C89" s="98"/>
      <c r="D89" s="98"/>
      <c r="E89" s="98"/>
      <c r="F89" s="98"/>
    </row>
    <row r="90" spans="1:6" ht="12.75">
      <c r="A90" s="81"/>
      <c r="B90" s="2"/>
      <c r="C90" s="98"/>
      <c r="D90" s="98"/>
      <c r="E90" s="98"/>
      <c r="F90" s="98"/>
    </row>
    <row r="91" spans="1:6" ht="12.75">
      <c r="A91" s="2"/>
      <c r="B91" s="2"/>
      <c r="C91" s="98"/>
      <c r="D91" s="98"/>
      <c r="E91" s="98"/>
      <c r="F91" s="98"/>
    </row>
    <row r="92" spans="1:6" ht="12.75">
      <c r="A92" s="47"/>
      <c r="B92" s="2"/>
      <c r="C92" s="231"/>
      <c r="D92" s="231"/>
      <c r="E92" s="98"/>
      <c r="F92" s="98"/>
    </row>
    <row r="93" spans="1:6" ht="12.75">
      <c r="A93" s="47"/>
      <c r="B93" s="2"/>
      <c r="C93" s="231"/>
      <c r="D93" s="231"/>
      <c r="E93" s="98"/>
      <c r="F93" s="98"/>
    </row>
    <row r="94" spans="1:6" ht="12.75">
      <c r="A94" s="47"/>
      <c r="B94" s="2"/>
      <c r="C94" s="231"/>
      <c r="D94" s="231"/>
      <c r="E94" s="98"/>
      <c r="F94" s="98"/>
    </row>
    <row r="95" spans="1:6" ht="12.75">
      <c r="A95" s="47"/>
      <c r="B95" s="2"/>
      <c r="C95" s="231"/>
      <c r="D95" s="231"/>
      <c r="E95" s="98"/>
      <c r="F95" s="98"/>
    </row>
    <row r="96" spans="1:6" ht="12.75">
      <c r="A96" s="47"/>
      <c r="B96" s="2"/>
      <c r="C96" s="231"/>
      <c r="D96" s="231"/>
      <c r="E96" s="231"/>
      <c r="F96" s="98"/>
    </row>
    <row r="97" spans="1:6" ht="12.75">
      <c r="A97" s="47"/>
      <c r="B97" s="2"/>
      <c r="C97" s="231"/>
      <c r="D97" s="231"/>
      <c r="E97" s="98"/>
      <c r="F97" s="98"/>
    </row>
    <row r="98" spans="1:6" ht="12.75">
      <c r="A98" s="47"/>
      <c r="B98" s="2"/>
      <c r="C98" s="68"/>
      <c r="D98" s="68"/>
      <c r="E98" s="2"/>
      <c r="F98" s="44"/>
    </row>
    <row r="99" spans="1:6" ht="12.75">
      <c r="A99" s="2"/>
      <c r="B99" s="2"/>
      <c r="C99" s="98"/>
      <c r="D99" s="2"/>
      <c r="E99" s="2"/>
      <c r="F99" s="44"/>
    </row>
    <row r="100" spans="1:6" ht="12.75">
      <c r="A100" s="2"/>
      <c r="B100" s="2"/>
      <c r="C100" s="98"/>
      <c r="D100" s="2"/>
      <c r="E100" s="2"/>
      <c r="F100" s="44"/>
    </row>
    <row r="101" spans="1:6" ht="12.75">
      <c r="A101" s="2"/>
      <c r="B101" s="2"/>
      <c r="C101" s="98"/>
      <c r="D101" s="2"/>
      <c r="E101" s="2"/>
      <c r="F101" s="44"/>
    </row>
    <row r="102" spans="1:6" ht="12.75">
      <c r="A102" s="2"/>
      <c r="B102" s="2"/>
      <c r="C102" s="98"/>
      <c r="D102" s="98"/>
      <c r="E102" s="98"/>
      <c r="F102" s="98"/>
    </row>
    <row r="103" spans="1:6" ht="12.75">
      <c r="A103" s="2"/>
      <c r="B103" s="2"/>
      <c r="C103" s="98"/>
      <c r="D103" s="98"/>
      <c r="E103" s="98"/>
      <c r="F103" s="98"/>
    </row>
    <row r="104" spans="1:6" ht="12.75">
      <c r="A104" s="2"/>
      <c r="B104" s="2"/>
      <c r="C104" s="98"/>
      <c r="D104" s="98"/>
      <c r="E104" s="98"/>
      <c r="F104" s="98"/>
    </row>
    <row r="105" spans="1:6" ht="12.75">
      <c r="A105" s="2"/>
      <c r="B105" s="2"/>
      <c r="C105" s="98"/>
      <c r="D105" s="98"/>
      <c r="E105" s="98"/>
      <c r="F105" s="98"/>
    </row>
    <row r="106" spans="1:6" ht="12.75">
      <c r="A106" s="2"/>
      <c r="B106" s="2"/>
      <c r="C106" s="98"/>
      <c r="D106" s="98"/>
      <c r="E106" s="98"/>
      <c r="F106" s="98"/>
    </row>
    <row r="107" spans="1:6" ht="12.75">
      <c r="A107" s="2"/>
      <c r="B107" s="2"/>
      <c r="C107" s="98"/>
      <c r="D107" s="98"/>
      <c r="E107" s="98"/>
      <c r="F107" s="98"/>
    </row>
    <row r="108" spans="1:6" ht="12.75">
      <c r="A108" s="2"/>
      <c r="B108" s="2"/>
      <c r="C108" s="98"/>
      <c r="D108" s="98"/>
      <c r="E108" s="98"/>
      <c r="F108" s="98"/>
    </row>
    <row r="109" spans="1:6" ht="12.75">
      <c r="A109" s="2"/>
      <c r="B109" s="2"/>
      <c r="C109" s="98"/>
      <c r="D109" s="98"/>
      <c r="E109" s="98"/>
      <c r="F109" s="98"/>
    </row>
    <row r="110" spans="1:6" ht="12.75">
      <c r="A110" s="2"/>
      <c r="B110" s="2"/>
      <c r="C110" s="98"/>
      <c r="D110" s="98"/>
      <c r="E110" s="98"/>
      <c r="F110" s="98"/>
    </row>
    <row r="111" spans="1:6" ht="12.75">
      <c r="A111" s="2"/>
      <c r="B111" s="2"/>
      <c r="C111" s="98"/>
      <c r="D111" s="98"/>
      <c r="E111" s="98"/>
      <c r="F111" s="98"/>
    </row>
    <row r="112" spans="1:6" ht="12.75">
      <c r="A112" s="2"/>
      <c r="B112" s="2"/>
      <c r="C112" s="98"/>
      <c r="D112" s="98"/>
      <c r="E112" s="98"/>
      <c r="F112" s="98"/>
    </row>
    <row r="113" spans="1:6" ht="12.75">
      <c r="A113" s="2"/>
      <c r="B113" s="2"/>
      <c r="C113" s="98"/>
      <c r="D113" s="98"/>
      <c r="E113" s="98"/>
      <c r="F113" s="98"/>
    </row>
    <row r="114" spans="1:6" ht="12.75">
      <c r="A114" s="2"/>
      <c r="B114" s="2"/>
      <c r="C114" s="98"/>
      <c r="D114" s="98"/>
      <c r="E114" s="98"/>
      <c r="F114" s="98"/>
    </row>
    <row r="115" spans="1:6" ht="12.75">
      <c r="A115" s="2"/>
      <c r="B115" s="2"/>
      <c r="C115" s="98"/>
      <c r="D115" s="98"/>
      <c r="E115" s="98"/>
      <c r="F115" s="98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2"/>
      <c r="B120" s="2"/>
      <c r="C120" s="98"/>
      <c r="D120" s="98"/>
      <c r="E120" s="98"/>
      <c r="F120" s="98"/>
    </row>
    <row r="121" spans="1:6" ht="12.75">
      <c r="A121" s="2"/>
      <c r="B121" s="2"/>
      <c r="C121" s="98"/>
      <c r="D121" s="98"/>
      <c r="E121" s="98"/>
      <c r="F121" s="98"/>
    </row>
    <row r="122" spans="1:6" ht="12.75">
      <c r="A122" s="2"/>
      <c r="B122" s="2"/>
      <c r="C122" s="98"/>
      <c r="D122" s="98"/>
      <c r="E122" s="98"/>
      <c r="F122" s="98"/>
    </row>
    <row r="123" spans="1:6" ht="12.75">
      <c r="A123" s="2"/>
      <c r="B123" s="2"/>
      <c r="C123" s="98"/>
      <c r="D123" s="98"/>
      <c r="E123" s="98"/>
      <c r="F123" s="98"/>
    </row>
    <row r="124" spans="1:6" ht="12.75">
      <c r="A124" s="2"/>
      <c r="B124" s="2"/>
      <c r="C124" s="98"/>
      <c r="D124" s="98"/>
      <c r="E124" s="98"/>
      <c r="F124" s="98"/>
    </row>
    <row r="125" spans="1:6" ht="12.75">
      <c r="A125" s="2"/>
      <c r="B125" s="2"/>
      <c r="C125" s="98"/>
      <c r="D125" s="98"/>
      <c r="E125" s="98"/>
      <c r="F125" s="98"/>
    </row>
    <row r="126" spans="1:6" ht="12.75">
      <c r="A126" s="2"/>
      <c r="B126" s="2"/>
      <c r="C126" s="98"/>
      <c r="D126" s="98"/>
      <c r="E126" s="98"/>
      <c r="F126" s="98"/>
    </row>
    <row r="127" spans="1:6" ht="12.75">
      <c r="A127" s="2"/>
      <c r="B127" s="2"/>
      <c r="C127" s="98"/>
      <c r="D127" s="98"/>
      <c r="E127" s="98"/>
      <c r="F127" s="98"/>
    </row>
    <row r="128" spans="1:6" ht="12.75">
      <c r="A128" s="2"/>
      <c r="B128" s="2"/>
      <c r="C128" s="98"/>
      <c r="D128" s="98"/>
      <c r="E128" s="98"/>
      <c r="F128" s="98"/>
    </row>
    <row r="129" spans="1:6" ht="12.75">
      <c r="A129" s="2"/>
      <c r="B129" s="2"/>
      <c r="C129" s="98"/>
      <c r="D129" s="98"/>
      <c r="E129" s="98"/>
      <c r="F129" s="98"/>
    </row>
    <row r="130" spans="1:6" ht="12.75">
      <c r="A130" s="2"/>
      <c r="B130" s="2"/>
      <c r="C130" s="98"/>
      <c r="D130" s="98"/>
      <c r="E130" s="98"/>
      <c r="F130" s="98"/>
    </row>
    <row r="131" spans="1:6" ht="12.75">
      <c r="A131" s="2"/>
      <c r="B131" s="2"/>
      <c r="C131" s="98"/>
      <c r="D131" s="98"/>
      <c r="E131" s="98"/>
      <c r="F131" s="98"/>
    </row>
    <row r="132" spans="1:6" ht="12.75">
      <c r="A132" s="2"/>
      <c r="B132" s="2"/>
      <c r="C132" s="98"/>
      <c r="D132" s="98"/>
      <c r="E132" s="98"/>
      <c r="F132" s="98"/>
    </row>
    <row r="133" spans="1:6" ht="12.75">
      <c r="A133" s="2"/>
      <c r="B133" s="2"/>
      <c r="C133" s="98"/>
      <c r="D133" s="98"/>
      <c r="E133" s="98"/>
      <c r="F133" s="98"/>
    </row>
    <row r="134" spans="1:6" ht="12.75">
      <c r="A134" s="2"/>
      <c r="B134" s="2"/>
      <c r="C134" s="98"/>
      <c r="D134" s="98"/>
      <c r="E134" s="98"/>
      <c r="F134" s="98"/>
    </row>
    <row r="135" spans="1:6" ht="12.75">
      <c r="A135" s="2"/>
      <c r="B135" s="2"/>
      <c r="C135" s="98"/>
      <c r="D135" s="98"/>
      <c r="E135" s="98"/>
      <c r="F135" s="98"/>
    </row>
    <row r="136" spans="1:6" ht="12.75">
      <c r="A136" s="2"/>
      <c r="B136" s="2"/>
      <c r="C136" s="98"/>
      <c r="D136" s="98"/>
      <c r="E136" s="98"/>
      <c r="F136" s="98"/>
    </row>
    <row r="137" spans="1:6" ht="12.75">
      <c r="A137" s="2"/>
      <c r="B137" s="2"/>
      <c r="C137" s="44"/>
      <c r="D137" s="44"/>
      <c r="E137" s="44"/>
      <c r="F137" s="44"/>
    </row>
    <row r="138" spans="1:6" ht="12.75">
      <c r="A138" s="2"/>
      <c r="B138" s="2"/>
      <c r="C138" s="98"/>
      <c r="D138" s="44"/>
      <c r="E138" s="44"/>
      <c r="F138" s="44"/>
    </row>
    <row r="139" spans="1:6" ht="12.75">
      <c r="A139" s="2"/>
      <c r="B139" s="2"/>
      <c r="C139" s="98"/>
      <c r="D139" s="44"/>
      <c r="E139" s="44"/>
      <c r="F139" s="44"/>
    </row>
    <row r="140" spans="1:6" ht="12.75">
      <c r="A140" s="2"/>
      <c r="B140" s="2"/>
      <c r="C140" s="98"/>
      <c r="D140" s="44"/>
      <c r="E140" s="44"/>
      <c r="F140" s="44"/>
    </row>
    <row r="141" spans="1:6" ht="12.75">
      <c r="A141" s="2"/>
      <c r="B141" s="72"/>
      <c r="C141" s="98"/>
      <c r="D141" s="98"/>
      <c r="E141" s="98"/>
      <c r="F141" s="98"/>
    </row>
    <row r="142" spans="1:6" ht="12.75">
      <c r="A142" s="2"/>
      <c r="B142" s="72"/>
      <c r="C142" s="98"/>
      <c r="D142" s="98"/>
      <c r="E142" s="98"/>
      <c r="F142" s="98"/>
    </row>
    <row r="143" spans="1:6" ht="12.75">
      <c r="A143" s="2"/>
      <c r="B143" s="2"/>
      <c r="C143" s="98"/>
      <c r="D143" s="98"/>
      <c r="E143" s="98"/>
      <c r="F143" s="98"/>
    </row>
    <row r="144" spans="1:6" ht="12.75">
      <c r="A144" s="2"/>
      <c r="B144" s="2"/>
      <c r="C144" s="98"/>
      <c r="D144" s="98"/>
      <c r="E144" s="98"/>
      <c r="F144" s="98"/>
    </row>
    <row r="145" spans="1:6" ht="12.75">
      <c r="A145" s="20"/>
      <c r="B145" s="21"/>
      <c r="C145" s="107"/>
      <c r="D145" s="107"/>
      <c r="E145" s="107"/>
      <c r="F145" s="107"/>
    </row>
    <row r="146" spans="1:6" ht="12.75">
      <c r="A146" s="20"/>
      <c r="B146" s="21"/>
      <c r="C146" s="107"/>
      <c r="D146" s="107"/>
      <c r="E146" s="107"/>
      <c r="F146" s="107"/>
    </row>
    <row r="147" spans="1:6" ht="12.75">
      <c r="A147" s="20"/>
      <c r="B147" s="21"/>
      <c r="C147" s="107"/>
      <c r="D147" s="107"/>
      <c r="E147" s="107"/>
      <c r="F147" s="107"/>
    </row>
    <row r="148" spans="1:6" ht="12.75">
      <c r="A148" s="20"/>
      <c r="B148" s="21"/>
      <c r="C148" s="107"/>
      <c r="D148" s="107"/>
      <c r="E148" s="107"/>
      <c r="F148" s="107"/>
    </row>
    <row r="149" spans="1:6" ht="12.75">
      <c r="A149" s="20"/>
      <c r="B149" s="21"/>
      <c r="C149" s="107"/>
      <c r="D149" s="107"/>
      <c r="E149" s="107"/>
      <c r="F149" s="107"/>
    </row>
    <row r="150" spans="1:6" ht="12.75">
      <c r="A150" s="20"/>
      <c r="B150" s="21"/>
      <c r="C150" s="107"/>
      <c r="D150" s="107"/>
      <c r="E150" s="107"/>
      <c r="F150" s="107"/>
    </row>
    <row r="151" spans="1:6" ht="12.75">
      <c r="A151" s="20"/>
      <c r="B151" s="21"/>
      <c r="C151" s="107"/>
      <c r="D151" s="107"/>
      <c r="E151" s="107"/>
      <c r="F151" s="107"/>
    </row>
    <row r="152" spans="1:6" ht="12.75">
      <c r="A152" s="20"/>
      <c r="B152" s="21"/>
      <c r="C152" s="107"/>
      <c r="D152" s="107"/>
      <c r="E152" s="107"/>
      <c r="F152" s="107"/>
    </row>
    <row r="153" spans="1:6" ht="12.75">
      <c r="A153" s="20"/>
      <c r="B153" s="21"/>
      <c r="C153" s="107"/>
      <c r="D153" s="107"/>
      <c r="E153" s="107"/>
      <c r="F153" s="107"/>
    </row>
    <row r="154" spans="1:6" ht="12.75">
      <c r="A154" s="20"/>
      <c r="B154" s="21"/>
      <c r="C154" s="107"/>
      <c r="D154" s="107"/>
      <c r="E154" s="107"/>
      <c r="F154" s="107"/>
    </row>
    <row r="155" spans="1:6" ht="12.75">
      <c r="A155" s="2"/>
      <c r="B155" s="2"/>
      <c r="C155" s="98"/>
      <c r="D155" s="98"/>
      <c r="E155" s="98"/>
      <c r="F155" s="98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20"/>
      <c r="B160" s="21"/>
      <c r="C160" s="107"/>
      <c r="D160" s="107"/>
      <c r="E160" s="98"/>
      <c r="F160" s="98"/>
    </row>
    <row r="161" spans="1:6" ht="12.75">
      <c r="A161" s="47"/>
      <c r="B161" s="2"/>
      <c r="C161" s="109"/>
      <c r="D161" s="109"/>
      <c r="E161" s="109"/>
      <c r="F161" s="98"/>
    </row>
    <row r="162" spans="1:6" ht="12.75">
      <c r="A162" s="47"/>
      <c r="B162" s="2"/>
      <c r="C162" s="109"/>
      <c r="D162" s="109"/>
      <c r="E162" s="109"/>
      <c r="F162" s="98"/>
    </row>
    <row r="163" spans="1:6" ht="12.75">
      <c r="A163" s="47"/>
      <c r="B163" s="2"/>
      <c r="C163" s="109"/>
      <c r="D163" s="109"/>
      <c r="E163" s="109"/>
      <c r="F163" s="98"/>
    </row>
    <row r="164" spans="1:6" ht="12.75">
      <c r="A164" s="47"/>
      <c r="B164" s="2"/>
      <c r="C164" s="109"/>
      <c r="D164" s="109"/>
      <c r="E164" s="98"/>
      <c r="F164" s="98"/>
    </row>
    <row r="165" spans="1:6" ht="12.75">
      <c r="A165" s="47"/>
      <c r="B165" s="2"/>
      <c r="C165" s="109"/>
      <c r="D165" s="109"/>
      <c r="E165" s="98"/>
      <c r="F165" s="98"/>
    </row>
    <row r="166" spans="1:6" ht="12.75">
      <c r="A166" s="47"/>
      <c r="B166" s="2"/>
      <c r="C166" s="109"/>
      <c r="D166" s="109"/>
      <c r="E166" s="109"/>
      <c r="F166" s="98"/>
    </row>
    <row r="167" spans="1:6" ht="12.75">
      <c r="A167" s="20"/>
      <c r="B167" s="21"/>
      <c r="C167" s="107"/>
      <c r="D167" s="107"/>
      <c r="E167" s="107"/>
      <c r="F167" s="107"/>
    </row>
    <row r="168" spans="1:6" ht="12.75">
      <c r="A168" s="2"/>
      <c r="B168" s="2"/>
      <c r="C168" s="98"/>
      <c r="D168" s="98"/>
      <c r="E168" s="98"/>
      <c r="F168" s="98"/>
    </row>
    <row r="169" spans="1:7" ht="12.75">
      <c r="A169" s="21"/>
      <c r="B169" s="21"/>
      <c r="C169" s="107"/>
      <c r="D169" s="107"/>
      <c r="E169" s="107"/>
      <c r="F169" s="107"/>
      <c r="G169" s="107"/>
    </row>
    <row r="170" spans="1:6" ht="12.75">
      <c r="A170" s="21"/>
      <c r="B170" s="21"/>
      <c r="C170" s="34"/>
      <c r="D170" s="34"/>
      <c r="E170" s="2"/>
      <c r="F170" s="2"/>
    </row>
    <row r="171" spans="1:6" ht="12.75">
      <c r="A171" s="49"/>
      <c r="B171" s="49"/>
      <c r="C171" s="56"/>
      <c r="D171" s="56"/>
      <c r="E171" s="2"/>
      <c r="F171" s="2"/>
    </row>
    <row r="172" spans="1:6" ht="12.75">
      <c r="A172" s="49"/>
      <c r="B172" s="49"/>
      <c r="C172" s="56"/>
      <c r="D172" s="56"/>
      <c r="E172" s="2"/>
      <c r="F172" s="2"/>
    </row>
    <row r="173" spans="1:6" ht="12.75">
      <c r="A173" s="49"/>
      <c r="B173" s="49"/>
      <c r="C173" s="56"/>
      <c r="D173" s="56"/>
      <c r="E173" s="2"/>
      <c r="F173" s="2"/>
    </row>
    <row r="174" spans="1:6" ht="12.75">
      <c r="A174" s="49"/>
      <c r="B174" s="49"/>
      <c r="C174" s="56"/>
      <c r="D174" s="56"/>
      <c r="E174" s="2"/>
      <c r="F174" s="2"/>
    </row>
    <row r="175" spans="1:6" ht="12.75">
      <c r="A175" s="49"/>
      <c r="B175" s="49"/>
      <c r="C175" s="56"/>
      <c r="D175" s="56"/>
      <c r="E175" s="2"/>
      <c r="F175" s="2"/>
    </row>
    <row r="176" spans="1:6" ht="12.75">
      <c r="A176" s="49"/>
      <c r="B176" s="49"/>
      <c r="C176" s="56"/>
      <c r="D176" s="56"/>
      <c r="E176" s="2"/>
      <c r="F176" s="2"/>
    </row>
    <row r="177" spans="1:6" ht="12.75">
      <c r="A177" s="49"/>
      <c r="B177" s="49"/>
      <c r="C177" s="56"/>
      <c r="D177" s="56"/>
      <c r="E177" s="2"/>
      <c r="F177" s="2"/>
    </row>
    <row r="178" spans="1:4" ht="12.75">
      <c r="A178" s="49"/>
      <c r="B178" s="49"/>
      <c r="C178" s="56"/>
      <c r="D178" s="56"/>
    </row>
    <row r="179" spans="1:4" ht="12.75">
      <c r="A179" s="21"/>
      <c r="B179" s="21"/>
      <c r="C179" s="34"/>
      <c r="D179" s="34"/>
    </row>
    <row r="180" spans="1:4" ht="12.75">
      <c r="A180" s="21"/>
      <c r="B180" s="21"/>
      <c r="C180" s="34"/>
      <c r="D180" s="34"/>
    </row>
    <row r="181" spans="1:4" ht="12.75">
      <c r="A181" s="21"/>
      <c r="B181" s="21"/>
      <c r="C181" s="34"/>
      <c r="D181" s="34"/>
    </row>
    <row r="182" spans="1:4" ht="12.75">
      <c r="A182" s="21"/>
      <c r="B182" s="21"/>
      <c r="C182" s="34"/>
      <c r="D182" s="34"/>
    </row>
    <row r="183" spans="1:4" ht="12.75">
      <c r="A183" s="21"/>
      <c r="B183" s="21"/>
      <c r="C183" s="34"/>
      <c r="D183" s="34"/>
    </row>
    <row r="184" spans="1:4" ht="12.75">
      <c r="A184" s="21"/>
      <c r="B184" s="21"/>
      <c r="C184" s="34"/>
      <c r="D184" s="34"/>
    </row>
    <row r="185" spans="1:4" ht="12.75">
      <c r="A185" s="2"/>
      <c r="B185" s="2"/>
      <c r="C185" s="2"/>
      <c r="D185" s="2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47"/>
      <c r="B191" s="47"/>
      <c r="C191" s="68"/>
      <c r="D191" s="5"/>
    </row>
    <row r="192" spans="1:4" ht="12.75">
      <c r="A192" s="2"/>
      <c r="B192" s="2"/>
      <c r="C192" s="44"/>
      <c r="D192" s="44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44"/>
      <c r="D194" s="44"/>
    </row>
    <row r="195" spans="1:4" ht="12.75">
      <c r="A195" s="20"/>
      <c r="B195" s="21"/>
      <c r="C195" s="34"/>
      <c r="D195" s="34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1" spans="1:4" ht="12.75">
      <c r="A201" s="49"/>
      <c r="B201" s="49"/>
      <c r="C201" s="56"/>
      <c r="D201" s="56"/>
    </row>
    <row r="202" spans="1:4" ht="12.75">
      <c r="A202" s="49"/>
      <c r="B202" s="49"/>
      <c r="C202" s="56"/>
      <c r="D202" s="56"/>
    </row>
    <row r="203" spans="1:4" ht="12.75">
      <c r="A203" s="49"/>
      <c r="B203" s="49"/>
      <c r="C203" s="56"/>
      <c r="D203" s="56"/>
    </row>
  </sheetData>
  <printOptions/>
  <pageMargins left="0.75" right="0.75" top="1" bottom="1" header="0.5" footer="0.5"/>
  <pageSetup horizontalDpi="300" verticalDpi="300" orientation="portrait" paperSize="9" scale="83" r:id="rId1"/>
  <headerFooter alignWithMargins="0">
    <oddFooter>&amp;CStrona &amp;P</oddFooter>
  </headerFooter>
  <colBreaks count="1" manualBreakCount="1">
    <brk id="4" max="1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4">
      <selection activeCell="B56" sqref="B56"/>
    </sheetView>
  </sheetViews>
  <sheetFormatPr defaultColWidth="9.00390625" defaultRowHeight="12.75"/>
  <cols>
    <col min="1" max="1" width="15.625" style="0" customWidth="1"/>
    <col min="2" max="2" width="44.375" style="0" customWidth="1"/>
    <col min="3" max="3" width="13.00390625" style="0" customWidth="1"/>
    <col min="4" max="4" width="13.25390625" style="0" customWidth="1"/>
  </cols>
  <sheetData>
    <row r="1" ht="12.75">
      <c r="B1" t="s">
        <v>555</v>
      </c>
    </row>
    <row r="2" ht="12.75">
      <c r="B2" t="s">
        <v>884</v>
      </c>
    </row>
    <row r="3" ht="12.75">
      <c r="B3" t="s">
        <v>538</v>
      </c>
    </row>
    <row r="6" ht="12.75">
      <c r="B6" s="116" t="s">
        <v>721</v>
      </c>
    </row>
    <row r="7" spans="2:5" ht="12.75">
      <c r="B7" s="116" t="s">
        <v>722</v>
      </c>
      <c r="C7" s="116"/>
      <c r="D7" s="116"/>
      <c r="E7" s="116"/>
    </row>
    <row r="9" ht="13.5" thickBot="1"/>
    <row r="10" spans="1:4" ht="12.75">
      <c r="A10" s="197" t="s">
        <v>242</v>
      </c>
      <c r="B10" s="197"/>
      <c r="C10" s="201" t="s">
        <v>244</v>
      </c>
      <c r="D10" s="198" t="s">
        <v>244</v>
      </c>
    </row>
    <row r="11" spans="1:4" ht="13.5" thickBot="1">
      <c r="A11" s="241" t="s">
        <v>241</v>
      </c>
      <c r="B11" s="241" t="s">
        <v>243</v>
      </c>
      <c r="C11" s="243" t="s">
        <v>245</v>
      </c>
      <c r="D11" s="242" t="s">
        <v>1007</v>
      </c>
    </row>
    <row r="12" spans="1:4" ht="13.5" thickBot="1">
      <c r="A12" s="227" t="s">
        <v>982</v>
      </c>
      <c r="B12" s="227" t="s">
        <v>983</v>
      </c>
      <c r="C12" s="228" t="s">
        <v>984</v>
      </c>
      <c r="D12" s="229" t="s">
        <v>201</v>
      </c>
    </row>
    <row r="13" spans="1:4" ht="12.75">
      <c r="A13" s="134"/>
      <c r="B13" s="134"/>
      <c r="C13" s="140"/>
      <c r="D13" s="124"/>
    </row>
    <row r="14" spans="1:5" ht="12.75">
      <c r="A14" s="152" t="s">
        <v>508</v>
      </c>
      <c r="B14" s="152" t="s">
        <v>292</v>
      </c>
      <c r="C14" s="359">
        <v>217900</v>
      </c>
      <c r="D14" s="309"/>
      <c r="E14" s="353"/>
    </row>
    <row r="15" spans="1:5" ht="12.75">
      <c r="A15" s="152"/>
      <c r="B15" s="152" t="s">
        <v>723</v>
      </c>
      <c r="C15" s="360"/>
      <c r="D15" s="309"/>
      <c r="E15" s="353"/>
    </row>
    <row r="16" spans="1:5" ht="12.75">
      <c r="A16" s="152"/>
      <c r="B16" s="152" t="s">
        <v>376</v>
      </c>
      <c r="C16" s="360"/>
      <c r="D16" s="309"/>
      <c r="E16" s="353"/>
    </row>
    <row r="17" spans="1:5" ht="12.75">
      <c r="A17" s="218" t="s">
        <v>460</v>
      </c>
      <c r="B17" s="218" t="s">
        <v>129</v>
      </c>
      <c r="C17" s="361"/>
      <c r="D17" s="354">
        <v>217900</v>
      </c>
      <c r="E17" s="353"/>
    </row>
    <row r="18" spans="1:5" ht="12.75">
      <c r="A18" s="152" t="s">
        <v>391</v>
      </c>
      <c r="B18" s="152" t="s">
        <v>608</v>
      </c>
      <c r="C18" s="359">
        <f>SUM(C14:C17)</f>
        <v>217900</v>
      </c>
      <c r="D18" s="308">
        <f>SUM(D14:D17)</f>
        <v>217900</v>
      </c>
      <c r="E18" s="353"/>
    </row>
    <row r="19" spans="1:5" ht="12.75">
      <c r="A19" s="152"/>
      <c r="B19" s="152" t="s">
        <v>775</v>
      </c>
      <c r="C19" s="360"/>
      <c r="D19" s="309"/>
      <c r="E19" s="353"/>
    </row>
    <row r="20" spans="1:5" ht="12.75">
      <c r="A20" s="152"/>
      <c r="B20" s="152"/>
      <c r="C20" s="360"/>
      <c r="D20" s="309"/>
      <c r="E20" s="353"/>
    </row>
    <row r="21" spans="1:5" ht="12.75">
      <c r="A21" s="152" t="s">
        <v>831</v>
      </c>
      <c r="B21" s="152" t="s">
        <v>292</v>
      </c>
      <c r="C21" s="359">
        <v>94100</v>
      </c>
      <c r="D21" s="309"/>
      <c r="E21" s="353"/>
    </row>
    <row r="22" spans="1:5" ht="12.75">
      <c r="A22" s="152"/>
      <c r="B22" s="152" t="s">
        <v>723</v>
      </c>
      <c r="C22" s="360"/>
      <c r="D22" s="309"/>
      <c r="E22" s="353"/>
    </row>
    <row r="23" spans="1:5" ht="12.75">
      <c r="A23" s="152"/>
      <c r="B23" s="152" t="s">
        <v>376</v>
      </c>
      <c r="C23" s="360"/>
      <c r="D23" s="309"/>
      <c r="E23" s="353"/>
    </row>
    <row r="24" spans="1:5" ht="12.75">
      <c r="A24" s="134" t="s">
        <v>464</v>
      </c>
      <c r="B24" s="134" t="s">
        <v>956</v>
      </c>
      <c r="C24" s="360"/>
      <c r="D24" s="135">
        <v>644</v>
      </c>
      <c r="E24" s="353"/>
    </row>
    <row r="25" spans="1:5" ht="12.75">
      <c r="A25" s="134" t="s">
        <v>465</v>
      </c>
      <c r="B25" s="134" t="s">
        <v>1018</v>
      </c>
      <c r="C25" s="360"/>
      <c r="D25" s="135">
        <v>55931</v>
      </c>
      <c r="E25" s="353"/>
    </row>
    <row r="26" spans="1:5" ht="12.75">
      <c r="A26" s="134" t="s">
        <v>466</v>
      </c>
      <c r="B26" s="134" t="s">
        <v>1020</v>
      </c>
      <c r="C26" s="360"/>
      <c r="D26" s="135">
        <v>4748</v>
      </c>
      <c r="E26" s="353"/>
    </row>
    <row r="27" spans="1:5" ht="12.75">
      <c r="A27" s="134" t="s">
        <v>467</v>
      </c>
      <c r="B27" s="134" t="s">
        <v>1022</v>
      </c>
      <c r="C27" s="360"/>
      <c r="D27" s="135">
        <v>10837</v>
      </c>
      <c r="E27" s="353"/>
    </row>
    <row r="28" spans="1:5" ht="12.75">
      <c r="A28" s="134" t="s">
        <v>468</v>
      </c>
      <c r="B28" s="134" t="s">
        <v>1024</v>
      </c>
      <c r="C28" s="360"/>
      <c r="D28" s="135">
        <v>1985</v>
      </c>
      <c r="E28" s="353"/>
    </row>
    <row r="29" spans="1:5" ht="12.75">
      <c r="A29" s="134" t="s">
        <v>469</v>
      </c>
      <c r="B29" s="134" t="s">
        <v>1011</v>
      </c>
      <c r="C29" s="360"/>
      <c r="D29" s="135">
        <v>5275</v>
      </c>
      <c r="E29" s="353"/>
    </row>
    <row r="30" spans="1:5" ht="12.75">
      <c r="A30" s="134" t="s">
        <v>470</v>
      </c>
      <c r="B30" s="134" t="s">
        <v>1</v>
      </c>
      <c r="C30" s="360"/>
      <c r="D30" s="135">
        <v>1482</v>
      </c>
      <c r="E30" s="353"/>
    </row>
    <row r="31" spans="1:5" ht="12.75">
      <c r="A31" s="134" t="s">
        <v>471</v>
      </c>
      <c r="B31" s="134" t="s">
        <v>1012</v>
      </c>
      <c r="C31" s="360"/>
      <c r="D31" s="135">
        <v>570</v>
      </c>
      <c r="E31" s="353"/>
    </row>
    <row r="32" spans="1:5" ht="12.75">
      <c r="A32" s="134" t="s">
        <v>877</v>
      </c>
      <c r="B32" s="134" t="s">
        <v>824</v>
      </c>
      <c r="C32" s="360"/>
      <c r="D32" s="135">
        <v>29</v>
      </c>
      <c r="E32" s="353"/>
    </row>
    <row r="33" spans="1:5" ht="12.75">
      <c r="A33" s="134" t="s">
        <v>472</v>
      </c>
      <c r="B33" s="134" t="s">
        <v>4</v>
      </c>
      <c r="C33" s="360"/>
      <c r="D33" s="135">
        <v>8809</v>
      </c>
      <c r="E33" s="353"/>
    </row>
    <row r="34" spans="1:5" ht="12.75">
      <c r="A34" s="134" t="s">
        <v>878</v>
      </c>
      <c r="B34" s="134" t="s">
        <v>867</v>
      </c>
      <c r="C34" s="360"/>
      <c r="D34" s="135">
        <v>313</v>
      </c>
      <c r="E34" s="353"/>
    </row>
    <row r="35" spans="1:5" ht="12.75">
      <c r="A35" s="134" t="s">
        <v>473</v>
      </c>
      <c r="B35" s="134" t="s">
        <v>5</v>
      </c>
      <c r="C35" s="360"/>
      <c r="D35" s="135">
        <v>57</v>
      </c>
      <c r="E35" s="353"/>
    </row>
    <row r="36" spans="1:4" ht="12.75">
      <c r="A36" s="134" t="s">
        <v>474</v>
      </c>
      <c r="B36" s="134" t="s">
        <v>7</v>
      </c>
      <c r="C36" s="313"/>
      <c r="D36" s="135">
        <v>1710</v>
      </c>
    </row>
    <row r="37" spans="1:4" ht="12.75">
      <c r="A37" s="149" t="s">
        <v>475</v>
      </c>
      <c r="B37" s="149" t="s">
        <v>179</v>
      </c>
      <c r="C37" s="150"/>
      <c r="D37" s="209">
        <v>1710</v>
      </c>
    </row>
    <row r="38" spans="1:4" ht="12.75">
      <c r="A38" s="212" t="s">
        <v>393</v>
      </c>
      <c r="B38" s="212" t="s">
        <v>994</v>
      </c>
      <c r="C38" s="141">
        <f>SUM(C21:C37)</f>
        <v>94100</v>
      </c>
      <c r="D38" s="135">
        <f>SUM(D24:D37)</f>
        <v>94100</v>
      </c>
    </row>
    <row r="39" spans="1:4" ht="12.75">
      <c r="A39" s="134"/>
      <c r="B39" s="134"/>
      <c r="C39" s="140"/>
      <c r="D39" s="124"/>
    </row>
    <row r="40" spans="1:4" ht="12.75">
      <c r="A40" s="134" t="s">
        <v>834</v>
      </c>
      <c r="B40" s="152" t="s">
        <v>292</v>
      </c>
      <c r="C40" s="141">
        <v>20925</v>
      </c>
      <c r="D40" s="124"/>
    </row>
    <row r="41" spans="1:4" ht="12.75">
      <c r="A41" s="134"/>
      <c r="B41" s="152" t="s">
        <v>723</v>
      </c>
      <c r="C41" s="140"/>
      <c r="D41" s="124"/>
    </row>
    <row r="42" spans="1:4" ht="12.75">
      <c r="A42" s="134"/>
      <c r="B42" s="152" t="s">
        <v>376</v>
      </c>
      <c r="C42" s="140"/>
      <c r="D42" s="124"/>
    </row>
    <row r="43" spans="1:4" ht="12.75">
      <c r="A43" s="149" t="s">
        <v>893</v>
      </c>
      <c r="B43" s="356" t="s">
        <v>129</v>
      </c>
      <c r="C43" s="150"/>
      <c r="D43" s="209">
        <v>20925</v>
      </c>
    </row>
    <row r="44" spans="1:4" ht="12.75">
      <c r="A44" s="134" t="s">
        <v>481</v>
      </c>
      <c r="B44" s="357" t="s">
        <v>247</v>
      </c>
      <c r="C44" s="141">
        <f>SUM(C40:C43)</f>
        <v>20925</v>
      </c>
      <c r="D44" s="135">
        <f>SUM(D43)</f>
        <v>20925</v>
      </c>
    </row>
    <row r="45" spans="1:4" ht="13.5" thickBot="1">
      <c r="A45" s="136"/>
      <c r="B45" s="136"/>
      <c r="C45" s="142"/>
      <c r="D45" s="126"/>
    </row>
    <row r="46" spans="1:4" ht="13.5" thickBot="1">
      <c r="A46" s="320">
        <v>852</v>
      </c>
      <c r="B46" s="358" t="s">
        <v>396</v>
      </c>
      <c r="C46" s="321">
        <f>SUM(C18+C38+C44)</f>
        <v>332925</v>
      </c>
      <c r="D46" s="355">
        <f>SUM(D18+D38+D44)</f>
        <v>332925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SheetLayoutView="75" workbookViewId="0" topLeftCell="D1">
      <selection activeCell="M3" sqref="M3"/>
    </sheetView>
  </sheetViews>
  <sheetFormatPr defaultColWidth="9.00390625" defaultRowHeight="12.75"/>
  <cols>
    <col min="1" max="1" width="5.00390625" style="0" customWidth="1"/>
    <col min="2" max="2" width="37.25390625" style="0" customWidth="1"/>
    <col min="3" max="3" width="12.125" style="0" customWidth="1"/>
    <col min="4" max="4" width="10.125" style="0" customWidth="1"/>
    <col min="5" max="5" width="12.125" style="0" customWidth="1"/>
    <col min="6" max="6" width="10.00390625" style="0" customWidth="1"/>
    <col min="7" max="7" width="11.25390625" style="0" customWidth="1"/>
    <col min="8" max="8" width="11.625" style="0" customWidth="1"/>
    <col min="9" max="9" width="9.75390625" style="0" customWidth="1"/>
    <col min="12" max="12" width="10.125" style="0" customWidth="1"/>
    <col min="13" max="13" width="11.125" style="0" customWidth="1"/>
    <col min="17" max="17" width="11.375" style="0" customWidth="1"/>
  </cols>
  <sheetData>
    <row r="1" spans="1:18" ht="12.75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98" t="s">
        <v>311</v>
      </c>
      <c r="O1" s="398"/>
      <c r="P1" s="398"/>
      <c r="Q1" s="398"/>
      <c r="R1" s="382"/>
    </row>
    <row r="2" spans="1:18" ht="12.75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98" t="s">
        <v>780</v>
      </c>
      <c r="O2" s="398"/>
      <c r="P2" s="398"/>
      <c r="Q2" s="398"/>
      <c r="R2" s="382"/>
    </row>
    <row r="3" spans="1:18" ht="12.75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98" t="s">
        <v>540</v>
      </c>
      <c r="O3" s="398"/>
      <c r="P3" s="398"/>
      <c r="Q3" s="398"/>
      <c r="R3" s="382"/>
    </row>
    <row r="4" spans="1:18" ht="12.75">
      <c r="A4" s="382"/>
      <c r="B4" s="382"/>
      <c r="C4" s="116" t="s">
        <v>312</v>
      </c>
      <c r="D4" s="383"/>
      <c r="E4" s="383"/>
      <c r="F4" s="383"/>
      <c r="G4" s="383"/>
      <c r="H4" s="383"/>
      <c r="I4" s="383"/>
      <c r="J4" s="382"/>
      <c r="K4" s="382"/>
      <c r="L4" s="382"/>
      <c r="M4" s="382"/>
      <c r="N4" s="382"/>
      <c r="O4" s="382"/>
      <c r="P4" s="382"/>
      <c r="Q4" s="382"/>
      <c r="R4" s="382"/>
    </row>
    <row r="5" spans="1:18" ht="12.75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>
      <c r="A6" s="384"/>
      <c r="B6" s="384"/>
      <c r="C6" s="384"/>
      <c r="D6" s="384"/>
      <c r="E6" s="384"/>
      <c r="F6" s="385" t="s">
        <v>714</v>
      </c>
      <c r="G6" s="386"/>
      <c r="H6" s="385"/>
      <c r="I6" s="387"/>
      <c r="J6" s="387"/>
      <c r="K6" s="387" t="s">
        <v>691</v>
      </c>
      <c r="L6" s="387"/>
      <c r="M6" s="387"/>
      <c r="N6" s="387"/>
      <c r="O6" s="387"/>
      <c r="P6" s="387"/>
      <c r="Q6" s="386"/>
      <c r="R6" s="382"/>
    </row>
    <row r="7" spans="1:18" ht="12.75">
      <c r="A7" s="388"/>
      <c r="B7" s="388"/>
      <c r="C7" s="388"/>
      <c r="D7" s="388"/>
      <c r="E7" s="388" t="s">
        <v>627</v>
      </c>
      <c r="F7" s="384"/>
      <c r="G7" s="384"/>
      <c r="H7" s="385"/>
      <c r="I7" s="387"/>
      <c r="J7" s="387"/>
      <c r="K7" s="387"/>
      <c r="L7" s="387" t="s">
        <v>690</v>
      </c>
      <c r="M7" s="387"/>
      <c r="N7" s="387"/>
      <c r="O7" s="387"/>
      <c r="P7" s="387"/>
      <c r="Q7" s="386"/>
      <c r="R7" s="382"/>
    </row>
    <row r="8" spans="1:18" ht="12.75">
      <c r="A8" s="388"/>
      <c r="B8" s="388"/>
      <c r="C8" s="388" t="s">
        <v>621</v>
      </c>
      <c r="D8" s="388"/>
      <c r="E8" s="388" t="s">
        <v>628</v>
      </c>
      <c r="F8" s="388"/>
      <c r="G8" s="388"/>
      <c r="H8" s="384"/>
      <c r="I8" s="385" t="s">
        <v>697</v>
      </c>
      <c r="J8" s="387"/>
      <c r="K8" s="387"/>
      <c r="L8" s="386"/>
      <c r="M8" s="385"/>
      <c r="N8" s="387" t="s">
        <v>698</v>
      </c>
      <c r="O8" s="387"/>
      <c r="P8" s="387"/>
      <c r="Q8" s="386"/>
      <c r="R8" s="382"/>
    </row>
    <row r="9" spans="1:18" ht="12.75">
      <c r="A9" s="388"/>
      <c r="B9" s="388"/>
      <c r="C9" s="388" t="s">
        <v>622</v>
      </c>
      <c r="D9" s="388" t="s">
        <v>242</v>
      </c>
      <c r="E9" s="388" t="s">
        <v>629</v>
      </c>
      <c r="F9" s="388" t="s">
        <v>679</v>
      </c>
      <c r="G9" s="388" t="s">
        <v>679</v>
      </c>
      <c r="H9" s="388"/>
      <c r="I9" s="384"/>
      <c r="J9" s="387" t="s">
        <v>689</v>
      </c>
      <c r="K9" s="387"/>
      <c r="L9" s="386"/>
      <c r="M9" s="384"/>
      <c r="N9" s="385" t="s">
        <v>689</v>
      </c>
      <c r="O9" s="387"/>
      <c r="P9" s="387"/>
      <c r="Q9" s="386"/>
      <c r="R9" s="382"/>
    </row>
    <row r="10" spans="1:18" ht="12.75">
      <c r="A10" s="388" t="s">
        <v>619</v>
      </c>
      <c r="B10" s="388" t="s">
        <v>620</v>
      </c>
      <c r="C10" s="388" t="s">
        <v>623</v>
      </c>
      <c r="D10" s="388" t="s">
        <v>625</v>
      </c>
      <c r="E10" s="388" t="s">
        <v>630</v>
      </c>
      <c r="F10" s="388" t="s">
        <v>680</v>
      </c>
      <c r="G10" s="388" t="s">
        <v>682</v>
      </c>
      <c r="H10" s="388" t="s">
        <v>784</v>
      </c>
      <c r="I10" s="388"/>
      <c r="J10" s="384"/>
      <c r="K10" s="384"/>
      <c r="L10" s="384"/>
      <c r="M10" s="388"/>
      <c r="N10" s="384" t="s">
        <v>692</v>
      </c>
      <c r="O10" s="384"/>
      <c r="P10" s="384"/>
      <c r="Q10" s="384"/>
      <c r="R10" s="382"/>
    </row>
    <row r="11" spans="1:18" ht="12.75">
      <c r="A11" s="388"/>
      <c r="B11" s="388"/>
      <c r="C11" s="388" t="s">
        <v>624</v>
      </c>
      <c r="D11" s="388" t="s">
        <v>626</v>
      </c>
      <c r="E11" s="388" t="s">
        <v>676</v>
      </c>
      <c r="F11" s="388" t="s">
        <v>681</v>
      </c>
      <c r="G11" s="388" t="s">
        <v>683</v>
      </c>
      <c r="H11" s="388" t="s">
        <v>684</v>
      </c>
      <c r="I11" s="388" t="s">
        <v>784</v>
      </c>
      <c r="J11" s="388" t="s">
        <v>685</v>
      </c>
      <c r="K11" s="388" t="s">
        <v>687</v>
      </c>
      <c r="L11" s="388" t="s">
        <v>688</v>
      </c>
      <c r="M11" s="388" t="s">
        <v>784</v>
      </c>
      <c r="N11" s="388" t="s">
        <v>693</v>
      </c>
      <c r="O11" s="388" t="s">
        <v>685</v>
      </c>
      <c r="P11" s="388" t="s">
        <v>687</v>
      </c>
      <c r="Q11" s="388" t="s">
        <v>688</v>
      </c>
      <c r="R11" s="382"/>
    </row>
    <row r="12" spans="1:18" ht="12.75">
      <c r="A12" s="388"/>
      <c r="B12" s="388"/>
      <c r="C12" s="388"/>
      <c r="D12" s="388"/>
      <c r="E12" s="388" t="s">
        <v>677</v>
      </c>
      <c r="F12" s="388"/>
      <c r="G12" s="388"/>
      <c r="H12" s="388"/>
      <c r="I12" s="388" t="s">
        <v>684</v>
      </c>
      <c r="J12" s="388" t="s">
        <v>686</v>
      </c>
      <c r="K12" s="388"/>
      <c r="L12" s="388"/>
      <c r="M12" s="388" t="s">
        <v>684</v>
      </c>
      <c r="N12" s="388" t="s">
        <v>694</v>
      </c>
      <c r="O12" s="388" t="s">
        <v>686</v>
      </c>
      <c r="P12" s="388"/>
      <c r="Q12" s="388"/>
      <c r="R12" s="382"/>
    </row>
    <row r="13" spans="1:18" ht="12.75">
      <c r="A13" s="388"/>
      <c r="B13" s="388"/>
      <c r="C13" s="388"/>
      <c r="D13" s="388"/>
      <c r="E13" s="388" t="s">
        <v>678</v>
      </c>
      <c r="F13" s="388"/>
      <c r="G13" s="388"/>
      <c r="H13" s="388"/>
      <c r="I13" s="388"/>
      <c r="J13" s="388"/>
      <c r="K13" s="388"/>
      <c r="L13" s="388"/>
      <c r="M13" s="388"/>
      <c r="N13" s="388" t="s">
        <v>695</v>
      </c>
      <c r="O13" s="388"/>
      <c r="P13" s="388"/>
      <c r="Q13" s="388"/>
      <c r="R13" s="382"/>
    </row>
    <row r="14" spans="1:18" ht="12.75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 t="s">
        <v>680</v>
      </c>
      <c r="O14" s="388"/>
      <c r="P14" s="388"/>
      <c r="Q14" s="388"/>
      <c r="R14" s="382"/>
    </row>
    <row r="15" spans="1:18" ht="12.7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 t="s">
        <v>696</v>
      </c>
      <c r="O15" s="389"/>
      <c r="P15" s="389"/>
      <c r="Q15" s="389"/>
      <c r="R15" s="382"/>
    </row>
    <row r="16" spans="1:18" ht="12.75">
      <c r="A16" s="390"/>
      <c r="B16" s="390"/>
      <c r="C16" s="390"/>
      <c r="D16" s="390"/>
      <c r="E16" s="391" t="s">
        <v>699</v>
      </c>
      <c r="F16" s="392"/>
      <c r="G16" s="392"/>
      <c r="H16" s="392" t="s">
        <v>700</v>
      </c>
      <c r="I16" s="392" t="s">
        <v>701</v>
      </c>
      <c r="J16" s="392"/>
      <c r="K16" s="392"/>
      <c r="L16" s="392"/>
      <c r="M16" s="392" t="s">
        <v>702</v>
      </c>
      <c r="N16" s="390"/>
      <c r="O16" s="390"/>
      <c r="P16" s="390"/>
      <c r="Q16" s="390"/>
      <c r="R16" s="382"/>
    </row>
    <row r="17" spans="1:18" ht="12.75">
      <c r="A17" s="392" t="s">
        <v>982</v>
      </c>
      <c r="B17" s="392" t="s">
        <v>983</v>
      </c>
      <c r="C17" s="392" t="s">
        <v>984</v>
      </c>
      <c r="D17" s="392" t="s">
        <v>201</v>
      </c>
      <c r="E17" s="391" t="s">
        <v>284</v>
      </c>
      <c r="F17" s="391" t="s">
        <v>770</v>
      </c>
      <c r="G17" s="391" t="s">
        <v>703</v>
      </c>
      <c r="H17" s="391" t="s">
        <v>704</v>
      </c>
      <c r="I17" s="391" t="s">
        <v>705</v>
      </c>
      <c r="J17" s="391" t="s">
        <v>706</v>
      </c>
      <c r="K17" s="391" t="s">
        <v>707</v>
      </c>
      <c r="L17" s="391" t="s">
        <v>708</v>
      </c>
      <c r="M17" s="391" t="s">
        <v>709</v>
      </c>
      <c r="N17" s="391" t="s">
        <v>710</v>
      </c>
      <c r="O17" s="391" t="s">
        <v>711</v>
      </c>
      <c r="P17" s="391" t="s">
        <v>712</v>
      </c>
      <c r="Q17" s="391" t="s">
        <v>713</v>
      </c>
      <c r="R17" s="382"/>
    </row>
    <row r="18" spans="1:18" ht="12.75">
      <c r="A18" s="393"/>
      <c r="B18" s="394"/>
      <c r="C18" s="393"/>
      <c r="D18" s="402"/>
      <c r="E18" s="393"/>
      <c r="F18" s="395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82"/>
    </row>
    <row r="19" spans="1:18" ht="13.5" thickBot="1">
      <c r="A19" s="425" t="s">
        <v>424</v>
      </c>
      <c r="B19" s="424" t="s">
        <v>715</v>
      </c>
      <c r="C19" s="425" t="s">
        <v>720</v>
      </c>
      <c r="D19" s="426"/>
      <c r="E19" s="427">
        <f>SUM(E29+E38)</f>
        <v>2211500.87</v>
      </c>
      <c r="F19" s="428">
        <f>SUM(F29+F38)</f>
        <v>652240.47</v>
      </c>
      <c r="G19" s="427">
        <f>SUM(G29+G38)</f>
        <v>1559260.4</v>
      </c>
      <c r="H19" s="429">
        <f>SUM(H29+H38)</f>
        <v>1539767.15</v>
      </c>
      <c r="I19" s="429">
        <f>SUM(I29+I38)</f>
        <v>455713.29000000004</v>
      </c>
      <c r="J19" s="425"/>
      <c r="K19" s="425"/>
      <c r="L19" s="429">
        <f>SUM(L29+L38)</f>
        <v>455713.29000000004</v>
      </c>
      <c r="M19" s="429">
        <f>SUM(M29+M38)</f>
        <v>1084053.8599999999</v>
      </c>
      <c r="N19" s="425"/>
      <c r="O19" s="425"/>
      <c r="P19" s="425"/>
      <c r="Q19" s="429">
        <f>SUM(Q29+Q38)</f>
        <v>1084053.8599999999</v>
      </c>
      <c r="R19" s="382"/>
    </row>
    <row r="20" spans="1:18" ht="12.75">
      <c r="A20" s="400" t="s">
        <v>982</v>
      </c>
      <c r="B20" s="414" t="s">
        <v>313</v>
      </c>
      <c r="C20" s="403"/>
      <c r="D20" s="401"/>
      <c r="E20" s="403"/>
      <c r="F20" s="401"/>
      <c r="G20" s="403"/>
      <c r="H20" s="401"/>
      <c r="I20" s="403"/>
      <c r="J20" s="401"/>
      <c r="K20" s="403"/>
      <c r="L20" s="401"/>
      <c r="M20" s="403"/>
      <c r="N20" s="401"/>
      <c r="O20" s="403"/>
      <c r="P20" s="401"/>
      <c r="Q20" s="403"/>
      <c r="R20" s="382"/>
    </row>
    <row r="21" spans="1:18" ht="12.75">
      <c r="A21" s="400"/>
      <c r="B21" s="400" t="s">
        <v>495</v>
      </c>
      <c r="C21" s="403"/>
      <c r="D21" s="401"/>
      <c r="E21" s="403"/>
      <c r="F21" s="401"/>
      <c r="G21" s="403"/>
      <c r="H21" s="401"/>
      <c r="I21" s="403"/>
      <c r="J21" s="401"/>
      <c r="K21" s="403"/>
      <c r="L21" s="401"/>
      <c r="M21" s="403"/>
      <c r="N21" s="401"/>
      <c r="O21" s="403"/>
      <c r="P21" s="401"/>
      <c r="Q21" s="403"/>
      <c r="R21" s="382"/>
    </row>
    <row r="22" spans="1:18" ht="12.75">
      <c r="A22" s="400"/>
      <c r="B22" s="400" t="s">
        <v>496</v>
      </c>
      <c r="C22" s="403"/>
      <c r="D22" s="401"/>
      <c r="E22" s="403"/>
      <c r="F22" s="401"/>
      <c r="G22" s="403"/>
      <c r="H22" s="401"/>
      <c r="I22" s="403"/>
      <c r="J22" s="401"/>
      <c r="K22" s="403"/>
      <c r="L22" s="401"/>
      <c r="M22" s="403"/>
      <c r="N22" s="401"/>
      <c r="O22" s="403"/>
      <c r="P22" s="401"/>
      <c r="Q22" s="403"/>
      <c r="R22" s="382"/>
    </row>
    <row r="23" spans="1:18" ht="12.75">
      <c r="A23" s="400"/>
      <c r="B23" s="397" t="s">
        <v>497</v>
      </c>
      <c r="C23" s="396"/>
      <c r="D23" s="404"/>
      <c r="E23" s="396"/>
      <c r="F23" s="404"/>
      <c r="G23" s="396"/>
      <c r="H23" s="404"/>
      <c r="I23" s="396"/>
      <c r="J23" s="404"/>
      <c r="K23" s="396"/>
      <c r="L23" s="404"/>
      <c r="M23" s="396"/>
      <c r="N23" s="404"/>
      <c r="O23" s="396"/>
      <c r="P23" s="404"/>
      <c r="Q23" s="396"/>
      <c r="R23" s="382"/>
    </row>
    <row r="24" spans="1:18" ht="12.75">
      <c r="A24" s="400"/>
      <c r="B24" s="413" t="s">
        <v>314</v>
      </c>
      <c r="C24" s="393"/>
      <c r="D24" s="402"/>
      <c r="E24" s="393"/>
      <c r="F24" s="402"/>
      <c r="G24" s="393"/>
      <c r="H24" s="402"/>
      <c r="I24" s="393"/>
      <c r="J24" s="402"/>
      <c r="K24" s="393"/>
      <c r="L24" s="402"/>
      <c r="M24" s="393"/>
      <c r="N24" s="402"/>
      <c r="O24" s="393"/>
      <c r="P24" s="402"/>
      <c r="Q24" s="393"/>
      <c r="R24" s="382"/>
    </row>
    <row r="25" spans="1:18" ht="12.75">
      <c r="A25" s="400"/>
      <c r="B25" s="385" t="s">
        <v>498</v>
      </c>
      <c r="C25" s="396"/>
      <c r="D25" s="404"/>
      <c r="E25" s="396"/>
      <c r="F25" s="404"/>
      <c r="G25" s="396"/>
      <c r="H25" s="404"/>
      <c r="I25" s="396"/>
      <c r="J25" s="404"/>
      <c r="K25" s="396"/>
      <c r="L25" s="404"/>
      <c r="M25" s="396"/>
      <c r="N25" s="404"/>
      <c r="O25" s="396"/>
      <c r="P25" s="404"/>
      <c r="Q25" s="396"/>
      <c r="R25" s="382"/>
    </row>
    <row r="26" spans="1:18" ht="12.75">
      <c r="A26" s="400"/>
      <c r="B26" s="414" t="s">
        <v>315</v>
      </c>
      <c r="C26" s="403"/>
      <c r="D26" s="401"/>
      <c r="E26" s="403"/>
      <c r="F26" s="401"/>
      <c r="G26" s="403"/>
      <c r="H26" s="401"/>
      <c r="I26" s="403"/>
      <c r="J26" s="401"/>
      <c r="K26" s="403"/>
      <c r="L26" s="401"/>
      <c r="M26" s="403"/>
      <c r="N26" s="401"/>
      <c r="O26" s="403"/>
      <c r="P26" s="401"/>
      <c r="Q26" s="403"/>
      <c r="R26" s="382"/>
    </row>
    <row r="27" spans="1:18" ht="12.75">
      <c r="A27" s="400"/>
      <c r="B27" s="397" t="s">
        <v>499</v>
      </c>
      <c r="C27" s="396"/>
      <c r="D27" s="404"/>
      <c r="E27" s="396"/>
      <c r="F27" s="404"/>
      <c r="G27" s="396"/>
      <c r="H27" s="404"/>
      <c r="I27" s="396"/>
      <c r="J27" s="404"/>
      <c r="K27" s="396"/>
      <c r="L27" s="404"/>
      <c r="M27" s="396"/>
      <c r="N27" s="404"/>
      <c r="O27" s="396"/>
      <c r="P27" s="404"/>
      <c r="Q27" s="396"/>
      <c r="R27" s="382"/>
    </row>
    <row r="28" spans="1:18" ht="12.75">
      <c r="A28" s="400"/>
      <c r="B28" s="412" t="s">
        <v>316</v>
      </c>
      <c r="C28" s="393"/>
      <c r="D28" s="402"/>
      <c r="E28" s="393"/>
      <c r="F28" s="402"/>
      <c r="G28" s="393"/>
      <c r="H28" s="402"/>
      <c r="I28" s="393"/>
      <c r="J28" s="402"/>
      <c r="K28" s="393"/>
      <c r="L28" s="402"/>
      <c r="M28" s="393"/>
      <c r="N28" s="402"/>
      <c r="O28" s="393"/>
      <c r="P28" s="402"/>
      <c r="Q28" s="393"/>
      <c r="R28" s="382"/>
    </row>
    <row r="29" spans="1:18" ht="12.75">
      <c r="A29" s="400"/>
      <c r="B29" s="400" t="s">
        <v>500</v>
      </c>
      <c r="C29" s="389">
        <v>1306</v>
      </c>
      <c r="D29" s="404" t="s">
        <v>915</v>
      </c>
      <c r="E29" s="405">
        <v>704122</v>
      </c>
      <c r="F29" s="410">
        <v>254122</v>
      </c>
      <c r="G29" s="405">
        <v>450000</v>
      </c>
      <c r="H29" s="410">
        <v>694362</v>
      </c>
      <c r="I29" s="405">
        <v>244362</v>
      </c>
      <c r="J29" s="404"/>
      <c r="K29" s="396"/>
      <c r="L29" s="410">
        <v>244362</v>
      </c>
      <c r="M29" s="405">
        <v>450000</v>
      </c>
      <c r="N29" s="404"/>
      <c r="O29" s="396"/>
      <c r="P29" s="404"/>
      <c r="Q29" s="405">
        <v>450000</v>
      </c>
      <c r="R29" s="382"/>
    </row>
    <row r="30" spans="1:18" ht="12.75">
      <c r="A30" s="400"/>
      <c r="B30" s="415"/>
      <c r="C30" s="390"/>
      <c r="D30" s="387"/>
      <c r="E30" s="406"/>
      <c r="F30" s="409"/>
      <c r="G30" s="406"/>
      <c r="H30" s="409"/>
      <c r="I30" s="406"/>
      <c r="J30" s="387"/>
      <c r="K30" s="390"/>
      <c r="L30" s="409"/>
      <c r="M30" s="406"/>
      <c r="N30" s="387"/>
      <c r="O30" s="390"/>
      <c r="P30" s="387"/>
      <c r="Q30" s="406"/>
      <c r="R30" s="382"/>
    </row>
    <row r="31" spans="1:18" ht="12.75">
      <c r="A31" s="400" t="s">
        <v>983</v>
      </c>
      <c r="B31" s="414" t="s">
        <v>317</v>
      </c>
      <c r="C31" s="403"/>
      <c r="D31" s="401"/>
      <c r="E31" s="403"/>
      <c r="F31" s="401"/>
      <c r="G31" s="403"/>
      <c r="H31" s="401"/>
      <c r="I31" s="403"/>
      <c r="J31" s="401"/>
      <c r="K31" s="403"/>
      <c r="L31" s="401"/>
      <c r="M31" s="403"/>
      <c r="N31" s="401"/>
      <c r="O31" s="403"/>
      <c r="P31" s="401"/>
      <c r="Q31" s="403"/>
      <c r="R31" s="382"/>
    </row>
    <row r="32" spans="1:18" ht="12.75">
      <c r="A32" s="400"/>
      <c r="B32" s="397" t="s">
        <v>717</v>
      </c>
      <c r="C32" s="396"/>
      <c r="D32" s="404"/>
      <c r="E32" s="396"/>
      <c r="F32" s="404"/>
      <c r="G32" s="396"/>
      <c r="H32" s="404"/>
      <c r="I32" s="396"/>
      <c r="J32" s="404"/>
      <c r="K32" s="396"/>
      <c r="L32" s="404"/>
      <c r="M32" s="396"/>
      <c r="N32" s="404"/>
      <c r="O32" s="396"/>
      <c r="P32" s="404"/>
      <c r="Q32" s="396"/>
      <c r="R32" s="382"/>
    </row>
    <row r="33" spans="1:18" ht="12.75">
      <c r="A33" s="400"/>
      <c r="B33" s="411" t="s">
        <v>322</v>
      </c>
      <c r="C33" s="390"/>
      <c r="D33" s="387"/>
      <c r="E33" s="390"/>
      <c r="F33" s="387"/>
      <c r="G33" s="390"/>
      <c r="H33" s="387"/>
      <c r="I33" s="390"/>
      <c r="J33" s="387"/>
      <c r="K33" s="390"/>
      <c r="L33" s="387"/>
      <c r="M33" s="390"/>
      <c r="N33" s="387"/>
      <c r="O33" s="390"/>
      <c r="P33" s="387"/>
      <c r="Q33" s="390"/>
      <c r="R33" s="382"/>
    </row>
    <row r="34" spans="1:18" ht="12.75">
      <c r="A34" s="400"/>
      <c r="B34" s="412" t="s">
        <v>323</v>
      </c>
      <c r="C34" s="403"/>
      <c r="D34" s="401"/>
      <c r="E34" s="403"/>
      <c r="F34" s="401"/>
      <c r="G34" s="403"/>
      <c r="H34" s="401"/>
      <c r="I34" s="403"/>
      <c r="J34" s="401"/>
      <c r="K34" s="403"/>
      <c r="L34" s="401"/>
      <c r="M34" s="403"/>
      <c r="N34" s="401"/>
      <c r="O34" s="403"/>
      <c r="P34" s="401"/>
      <c r="Q34" s="403"/>
      <c r="R34" s="382"/>
    </row>
    <row r="35" spans="1:18" ht="12.75">
      <c r="A35" s="400"/>
      <c r="B35" s="397" t="s">
        <v>718</v>
      </c>
      <c r="C35" s="396"/>
      <c r="D35" s="404"/>
      <c r="E35" s="396"/>
      <c r="F35" s="404"/>
      <c r="G35" s="396"/>
      <c r="H35" s="404"/>
      <c r="I35" s="396"/>
      <c r="J35" s="404"/>
      <c r="K35" s="396"/>
      <c r="L35" s="404"/>
      <c r="M35" s="396"/>
      <c r="N35" s="404"/>
      <c r="O35" s="396"/>
      <c r="P35" s="404"/>
      <c r="Q35" s="396"/>
      <c r="R35" s="382"/>
    </row>
    <row r="36" spans="1:18" ht="12.75">
      <c r="A36" s="400"/>
      <c r="B36" s="412" t="s">
        <v>318</v>
      </c>
      <c r="C36" s="393"/>
      <c r="D36" s="402"/>
      <c r="E36" s="393"/>
      <c r="F36" s="402"/>
      <c r="G36" s="393"/>
      <c r="H36" s="402"/>
      <c r="I36" s="393"/>
      <c r="J36" s="402"/>
      <c r="K36" s="393"/>
      <c r="L36" s="402"/>
      <c r="M36" s="393"/>
      <c r="N36" s="402"/>
      <c r="O36" s="393"/>
      <c r="P36" s="402"/>
      <c r="Q36" s="393"/>
      <c r="R36" s="382"/>
    </row>
    <row r="37" spans="1:18" ht="12.75">
      <c r="A37" s="400"/>
      <c r="B37" s="400" t="s">
        <v>716</v>
      </c>
      <c r="C37" s="403"/>
      <c r="D37" s="401"/>
      <c r="E37" s="403"/>
      <c r="F37" s="401"/>
      <c r="G37" s="403"/>
      <c r="H37" s="401"/>
      <c r="I37" s="403"/>
      <c r="J37" s="401"/>
      <c r="K37" s="403"/>
      <c r="L37" s="401"/>
      <c r="M37" s="403"/>
      <c r="N37" s="401"/>
      <c r="O37" s="403"/>
      <c r="P37" s="401"/>
      <c r="Q37" s="403"/>
      <c r="R37" s="382"/>
    </row>
    <row r="38" spans="1:18" ht="13.5" thickBot="1">
      <c r="A38" s="420"/>
      <c r="B38" s="420" t="s">
        <v>719</v>
      </c>
      <c r="C38" s="430">
        <v>36</v>
      </c>
      <c r="D38" s="419" t="s">
        <v>979</v>
      </c>
      <c r="E38" s="422">
        <v>1507378.87</v>
      </c>
      <c r="F38" s="423">
        <v>398118.47</v>
      </c>
      <c r="G38" s="422">
        <v>1109260.4</v>
      </c>
      <c r="H38" s="423">
        <v>845405.15</v>
      </c>
      <c r="I38" s="422">
        <v>211351.29</v>
      </c>
      <c r="J38" s="419"/>
      <c r="K38" s="421"/>
      <c r="L38" s="423">
        <v>211351.29</v>
      </c>
      <c r="M38" s="422">
        <v>634053.86</v>
      </c>
      <c r="N38" s="419"/>
      <c r="O38" s="421"/>
      <c r="P38" s="419"/>
      <c r="Q38" s="422">
        <v>634053.86</v>
      </c>
      <c r="R38" s="382"/>
    </row>
    <row r="39" spans="1:18" ht="12.75">
      <c r="A39" s="400"/>
      <c r="B39" s="418"/>
      <c r="C39" s="396"/>
      <c r="D39" s="404"/>
      <c r="E39" s="405"/>
      <c r="F39" s="410"/>
      <c r="G39" s="405"/>
      <c r="H39" s="410"/>
      <c r="I39" s="405"/>
      <c r="J39" s="404"/>
      <c r="K39" s="396"/>
      <c r="L39" s="410"/>
      <c r="M39" s="405"/>
      <c r="N39" s="404"/>
      <c r="O39" s="396"/>
      <c r="P39" s="404"/>
      <c r="Q39" s="405"/>
      <c r="R39" s="382"/>
    </row>
    <row r="40" spans="1:18" ht="13.5" thickBot="1">
      <c r="A40" s="425" t="s">
        <v>423</v>
      </c>
      <c r="B40" s="424" t="s">
        <v>418</v>
      </c>
      <c r="C40" s="425" t="s">
        <v>720</v>
      </c>
      <c r="D40" s="426"/>
      <c r="E40" s="427">
        <f>SUM(E41:E47)</f>
        <v>88000</v>
      </c>
      <c r="F40" s="428">
        <f>SUM(F41:F47)</f>
        <v>66000</v>
      </c>
      <c r="G40" s="427">
        <f>SUM(G41:G47)</f>
        <v>22000</v>
      </c>
      <c r="H40" s="428">
        <f>SUM(H41:H47)</f>
        <v>65120</v>
      </c>
      <c r="I40" s="427">
        <f>SUM(I41:I47)</f>
        <v>16280</v>
      </c>
      <c r="J40" s="426"/>
      <c r="K40" s="425"/>
      <c r="L40" s="428">
        <f>SUM(L41:L47)</f>
        <v>16280</v>
      </c>
      <c r="M40" s="427">
        <f>SUM(M41:M47)</f>
        <v>48840</v>
      </c>
      <c r="N40" s="426"/>
      <c r="O40" s="425"/>
      <c r="P40" s="426"/>
      <c r="Q40" s="427">
        <f>SUM(Q41:Q47)</f>
        <v>48840</v>
      </c>
      <c r="R40" s="382"/>
    </row>
    <row r="41" spans="1:18" ht="12.75">
      <c r="A41" s="400" t="s">
        <v>982</v>
      </c>
      <c r="B41" s="414" t="s">
        <v>313</v>
      </c>
      <c r="C41" s="403"/>
      <c r="D41" s="401"/>
      <c r="E41" s="403"/>
      <c r="F41" s="401"/>
      <c r="G41" s="403"/>
      <c r="H41" s="401"/>
      <c r="I41" s="403"/>
      <c r="J41" s="401"/>
      <c r="K41" s="403"/>
      <c r="L41" s="401"/>
      <c r="M41" s="403"/>
      <c r="N41" s="401"/>
      <c r="O41" s="403"/>
      <c r="P41" s="401"/>
      <c r="Q41" s="403"/>
      <c r="R41" s="382"/>
    </row>
    <row r="42" spans="1:18" ht="12.75">
      <c r="A42" s="400"/>
      <c r="B42" s="397" t="s">
        <v>419</v>
      </c>
      <c r="C42" s="396"/>
      <c r="D42" s="404"/>
      <c r="E42" s="396"/>
      <c r="F42" s="404"/>
      <c r="G42" s="396"/>
      <c r="H42" s="404"/>
      <c r="I42" s="396"/>
      <c r="J42" s="404"/>
      <c r="K42" s="396"/>
      <c r="L42" s="404"/>
      <c r="M42" s="396"/>
      <c r="N42" s="404"/>
      <c r="O42" s="396"/>
      <c r="P42" s="404"/>
      <c r="Q42" s="396"/>
      <c r="R42" s="382"/>
    </row>
    <row r="43" spans="1:18" ht="12.75">
      <c r="A43" s="400"/>
      <c r="B43" s="399" t="s">
        <v>319</v>
      </c>
      <c r="C43" s="403"/>
      <c r="D43" s="401"/>
      <c r="E43" s="403"/>
      <c r="F43" s="401"/>
      <c r="G43" s="403"/>
      <c r="H43" s="401"/>
      <c r="I43" s="403"/>
      <c r="J43" s="401"/>
      <c r="K43" s="403"/>
      <c r="L43" s="401"/>
      <c r="M43" s="403"/>
      <c r="N43" s="401"/>
      <c r="O43" s="403"/>
      <c r="P43" s="401"/>
      <c r="Q43" s="403"/>
      <c r="R43" s="382"/>
    </row>
    <row r="44" spans="1:18" ht="12.75">
      <c r="A44" s="400"/>
      <c r="B44" s="397" t="s">
        <v>420</v>
      </c>
      <c r="C44" s="396"/>
      <c r="D44" s="404"/>
      <c r="E44" s="396"/>
      <c r="F44" s="404"/>
      <c r="G44" s="396"/>
      <c r="H44" s="404"/>
      <c r="I44" s="396"/>
      <c r="J44" s="404"/>
      <c r="K44" s="396"/>
      <c r="L44" s="404"/>
      <c r="M44" s="396"/>
      <c r="N44" s="404"/>
      <c r="O44" s="396"/>
      <c r="P44" s="404"/>
      <c r="Q44" s="396"/>
      <c r="R44" s="382"/>
    </row>
    <row r="45" spans="1:18" ht="12.75">
      <c r="A45" s="400"/>
      <c r="B45" s="414" t="s">
        <v>320</v>
      </c>
      <c r="C45" s="403"/>
      <c r="D45" s="401"/>
      <c r="E45" s="403"/>
      <c r="F45" s="401"/>
      <c r="G45" s="403"/>
      <c r="H45" s="401"/>
      <c r="I45" s="403"/>
      <c r="J45" s="401"/>
      <c r="K45" s="403"/>
      <c r="L45" s="401"/>
      <c r="M45" s="403"/>
      <c r="N45" s="401"/>
      <c r="O45" s="403"/>
      <c r="P45" s="401"/>
      <c r="Q45" s="403"/>
      <c r="R45" s="382"/>
    </row>
    <row r="46" spans="1:18" ht="12.75">
      <c r="A46" s="400"/>
      <c r="B46" s="397" t="s">
        <v>421</v>
      </c>
      <c r="C46" s="396"/>
      <c r="D46" s="404"/>
      <c r="E46" s="396"/>
      <c r="F46" s="404"/>
      <c r="G46" s="396"/>
      <c r="H46" s="404"/>
      <c r="I46" s="396"/>
      <c r="J46" s="404"/>
      <c r="K46" s="396"/>
      <c r="L46" s="404"/>
      <c r="M46" s="396"/>
      <c r="N46" s="404"/>
      <c r="O46" s="396"/>
      <c r="P46" s="404"/>
      <c r="Q46" s="396"/>
      <c r="R46" s="382"/>
    </row>
    <row r="47" spans="1:18" ht="12.75">
      <c r="A47" s="400"/>
      <c r="B47" s="413" t="s">
        <v>321</v>
      </c>
      <c r="C47" s="392">
        <v>23</v>
      </c>
      <c r="D47" s="387" t="s">
        <v>979</v>
      </c>
      <c r="E47" s="406">
        <v>88000</v>
      </c>
      <c r="F47" s="409">
        <v>66000</v>
      </c>
      <c r="G47" s="406">
        <v>22000</v>
      </c>
      <c r="H47" s="409">
        <v>65120</v>
      </c>
      <c r="I47" s="406">
        <v>16280</v>
      </c>
      <c r="J47" s="387"/>
      <c r="K47" s="390"/>
      <c r="L47" s="409">
        <v>16280</v>
      </c>
      <c r="M47" s="406">
        <v>48840</v>
      </c>
      <c r="N47" s="387"/>
      <c r="O47" s="390"/>
      <c r="P47" s="387"/>
      <c r="Q47" s="406">
        <v>48840</v>
      </c>
      <c r="R47" s="382"/>
    </row>
    <row r="48" spans="1:18" ht="13.5" thickBot="1">
      <c r="A48" s="400"/>
      <c r="B48" s="398"/>
      <c r="C48" s="403"/>
      <c r="D48" s="398"/>
      <c r="E48" s="403"/>
      <c r="F48" s="398"/>
      <c r="G48" s="403"/>
      <c r="H48" s="398"/>
      <c r="I48" s="403"/>
      <c r="J48" s="398"/>
      <c r="K48" s="403"/>
      <c r="L48" s="398"/>
      <c r="M48" s="403"/>
      <c r="N48" s="398"/>
      <c r="O48" s="403"/>
      <c r="P48" s="398"/>
      <c r="Q48" s="403"/>
      <c r="R48" s="382"/>
    </row>
    <row r="49" spans="1:18" ht="13.5" thickBot="1">
      <c r="A49" s="431"/>
      <c r="B49" s="407" t="s">
        <v>422</v>
      </c>
      <c r="C49" s="416"/>
      <c r="D49" s="407"/>
      <c r="E49" s="417">
        <f>SUM(E19+E40)</f>
        <v>2299500.87</v>
      </c>
      <c r="F49" s="408">
        <f>SUM(F19+F40)</f>
        <v>718240.47</v>
      </c>
      <c r="G49" s="417">
        <f>SUM(G19+G40)</f>
        <v>1581260.4</v>
      </c>
      <c r="H49" s="408">
        <f>SUM(H19+H40)</f>
        <v>1604887.15</v>
      </c>
      <c r="I49" s="417">
        <f>SUM(I19+I40)</f>
        <v>471993.29000000004</v>
      </c>
      <c r="J49" s="407"/>
      <c r="K49" s="416"/>
      <c r="L49" s="408">
        <f>SUM(L19+L40)</f>
        <v>471993.29000000004</v>
      </c>
      <c r="M49" s="417">
        <f>SUM(M19+M40)</f>
        <v>1132893.8599999999</v>
      </c>
      <c r="N49" s="407"/>
      <c r="O49" s="416"/>
      <c r="P49" s="407"/>
      <c r="Q49" s="417">
        <f>SUM(Q19+Q40)</f>
        <v>1132893.8599999999</v>
      </c>
      <c r="R49" s="382"/>
    </row>
    <row r="50" spans="1:18" ht="12.75">
      <c r="A50" s="398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82"/>
    </row>
    <row r="51" spans="1:18" ht="12.75">
      <c r="A51" s="398" t="s">
        <v>425</v>
      </c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82"/>
    </row>
    <row r="52" spans="1:17" ht="12.75">
      <c r="A52" s="398" t="s">
        <v>426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</row>
  </sheetData>
  <printOptions/>
  <pageMargins left="0.75" right="0.75" top="1" bottom="1" header="0.5" footer="0.5"/>
  <pageSetup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23"/>
  <sheetViews>
    <sheetView workbookViewId="0" topLeftCell="A1">
      <selection activeCell="B20" sqref="B20"/>
    </sheetView>
  </sheetViews>
  <sheetFormatPr defaultColWidth="9.00390625" defaultRowHeight="12.75"/>
  <cols>
    <col min="1" max="1" width="15.75390625" style="0" customWidth="1"/>
    <col min="2" max="2" width="47.00390625" style="0" customWidth="1"/>
    <col min="3" max="3" width="14.875" style="0" customWidth="1"/>
  </cols>
  <sheetData>
    <row r="3" ht="12.75">
      <c r="B3" t="s">
        <v>537</v>
      </c>
    </row>
    <row r="4" ht="12.75">
      <c r="B4" t="s">
        <v>884</v>
      </c>
    </row>
    <row r="5" ht="12.75">
      <c r="B5" t="s">
        <v>538</v>
      </c>
    </row>
    <row r="9" spans="1:3" ht="12.75">
      <c r="A9" s="116" t="s">
        <v>808</v>
      </c>
      <c r="B9" s="116"/>
      <c r="C9" s="116"/>
    </row>
    <row r="10" spans="1:3" ht="12.75">
      <c r="A10" s="116"/>
      <c r="B10" s="116" t="s">
        <v>885</v>
      </c>
      <c r="C10" s="116"/>
    </row>
    <row r="11" spans="1:3" ht="12.75">
      <c r="A11" s="116"/>
      <c r="B11" s="116"/>
      <c r="C11" s="116"/>
    </row>
    <row r="12" ht="13.5" thickBot="1"/>
    <row r="13" spans="1:3" ht="12.75">
      <c r="A13" s="197" t="s">
        <v>242</v>
      </c>
      <c r="B13" s="201"/>
      <c r="C13" s="198" t="s">
        <v>244</v>
      </c>
    </row>
    <row r="14" spans="1:3" ht="13.5" thickBot="1">
      <c r="A14" s="203" t="s">
        <v>241</v>
      </c>
      <c r="B14" s="204" t="s">
        <v>243</v>
      </c>
      <c r="C14" s="205" t="s">
        <v>1007</v>
      </c>
    </row>
    <row r="15" spans="1:3" ht="13.5" thickBot="1">
      <c r="A15" s="227" t="s">
        <v>982</v>
      </c>
      <c r="B15" s="228" t="s">
        <v>983</v>
      </c>
      <c r="C15" s="229" t="s">
        <v>984</v>
      </c>
    </row>
    <row r="16" spans="1:3" ht="12.75">
      <c r="A16" s="241"/>
      <c r="B16" s="243"/>
      <c r="C16" s="242"/>
    </row>
    <row r="17" spans="1:3" ht="12.75">
      <c r="A17" s="134" t="s">
        <v>480</v>
      </c>
      <c r="B17" s="140" t="s">
        <v>733</v>
      </c>
      <c r="C17" s="135">
        <v>14000</v>
      </c>
    </row>
    <row r="18" spans="1:3" ht="12.75">
      <c r="A18" s="134"/>
      <c r="B18" s="140" t="s">
        <v>734</v>
      </c>
      <c r="C18" s="124"/>
    </row>
    <row r="19" spans="1:3" ht="12.75">
      <c r="A19" s="149"/>
      <c r="B19" s="150" t="s">
        <v>832</v>
      </c>
      <c r="C19" s="151"/>
    </row>
    <row r="20" spans="1:3" ht="12.75">
      <c r="A20" s="134" t="s">
        <v>481</v>
      </c>
      <c r="B20" s="140" t="s">
        <v>247</v>
      </c>
      <c r="C20" s="135">
        <f>SUM(C17:C19)</f>
        <v>14000</v>
      </c>
    </row>
    <row r="21" spans="1:3" ht="13.5" thickBot="1">
      <c r="A21" s="136"/>
      <c r="B21" s="142"/>
      <c r="C21" s="126"/>
    </row>
    <row r="22" spans="1:3" ht="12.75">
      <c r="A22" s="153">
        <v>852</v>
      </c>
      <c r="B22" s="139" t="s">
        <v>396</v>
      </c>
      <c r="C22" s="143">
        <f>SUM(C20)</f>
        <v>14000</v>
      </c>
    </row>
    <row r="23" spans="1:3" ht="13.5" thickBot="1">
      <c r="A23" s="136"/>
      <c r="B23" s="142"/>
      <c r="C23" s="12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F14" sqref="F14"/>
    </sheetView>
  </sheetViews>
  <sheetFormatPr defaultColWidth="9.00390625" defaultRowHeight="12.75"/>
  <cols>
    <col min="8" max="8" width="11.25390625" style="0" customWidth="1"/>
    <col min="9" max="9" width="17.25390625" style="0" customWidth="1"/>
  </cols>
  <sheetData>
    <row r="1" ht="12.75">
      <c r="F1" t="s">
        <v>490</v>
      </c>
    </row>
    <row r="2" ht="12.75">
      <c r="F2" t="s">
        <v>810</v>
      </c>
    </row>
    <row r="3" ht="12.75">
      <c r="F3" t="s">
        <v>575</v>
      </c>
    </row>
    <row r="7" spans="1:6" ht="12.75">
      <c r="A7" s="116" t="s">
        <v>809</v>
      </c>
      <c r="B7" s="116"/>
      <c r="C7" s="116"/>
      <c r="D7" s="116"/>
      <c r="E7" s="116"/>
      <c r="F7" s="116"/>
    </row>
    <row r="9" spans="1:9" ht="12.75">
      <c r="A9" t="s">
        <v>748</v>
      </c>
      <c r="I9" s="244">
        <v>0</v>
      </c>
    </row>
    <row r="11" spans="1:9" ht="12.75">
      <c r="A11" t="s">
        <v>749</v>
      </c>
      <c r="I11" s="244">
        <v>2254069</v>
      </c>
    </row>
    <row r="13" ht="12.75">
      <c r="A13" t="s">
        <v>750</v>
      </c>
    </row>
    <row r="14" spans="1:9" ht="12.75">
      <c r="A14" t="s">
        <v>751</v>
      </c>
      <c r="D14" t="s">
        <v>752</v>
      </c>
      <c r="E14" t="s">
        <v>753</v>
      </c>
      <c r="I14" s="244"/>
    </row>
    <row r="15" spans="4:9" ht="12.75">
      <c r="D15" t="s">
        <v>754</v>
      </c>
      <c r="E15" t="s">
        <v>755</v>
      </c>
      <c r="I15" s="244">
        <v>44000</v>
      </c>
    </row>
    <row r="16" spans="4:5" ht="12.75">
      <c r="D16" t="s">
        <v>756</v>
      </c>
      <c r="E16" t="s">
        <v>757</v>
      </c>
    </row>
    <row r="17" spans="4:5" ht="12.75">
      <c r="D17" t="s">
        <v>758</v>
      </c>
      <c r="E17" t="s">
        <v>755</v>
      </c>
    </row>
    <row r="18" spans="7:9" ht="12.75">
      <c r="G18" t="s">
        <v>759</v>
      </c>
      <c r="I18" s="244">
        <f>SUM(I14:I17)</f>
        <v>44000</v>
      </c>
    </row>
    <row r="20" spans="1:9" ht="12.75">
      <c r="A20" t="s">
        <v>781</v>
      </c>
      <c r="I20" s="244">
        <f>SUM(I9+I11-I14-I16)</f>
        <v>2254069</v>
      </c>
    </row>
    <row r="22" spans="1:9" ht="12.75">
      <c r="A22" t="s">
        <v>782</v>
      </c>
      <c r="I22" s="244">
        <v>18361178</v>
      </c>
    </row>
    <row r="24" ht="12.75">
      <c r="A24" t="s">
        <v>760</v>
      </c>
    </row>
    <row r="25" spans="1:9" ht="12.75">
      <c r="A25" t="s">
        <v>783</v>
      </c>
      <c r="I25" s="245">
        <v>0.0024</v>
      </c>
    </row>
    <row r="27" ht="12.75">
      <c r="A27" t="s">
        <v>821</v>
      </c>
    </row>
    <row r="28" spans="1:9" ht="12.75">
      <c r="A28" t="s">
        <v>761</v>
      </c>
      <c r="I28" s="245">
        <v>0.1228</v>
      </c>
    </row>
    <row r="30" spans="1:6" ht="12.75">
      <c r="A30" s="116" t="s">
        <v>813</v>
      </c>
      <c r="B30" s="116"/>
      <c r="C30" s="116"/>
      <c r="D30" s="116"/>
      <c r="E30" s="116"/>
      <c r="F30" s="116"/>
    </row>
    <row r="32" spans="1:9" ht="12.75">
      <c r="A32" t="s">
        <v>748</v>
      </c>
      <c r="I32" s="244">
        <v>2254069</v>
      </c>
    </row>
    <row r="34" spans="1:9" ht="12.75">
      <c r="A34" t="s">
        <v>749</v>
      </c>
      <c r="I34" s="244">
        <v>0</v>
      </c>
    </row>
    <row r="36" ht="12.75">
      <c r="A36" t="s">
        <v>750</v>
      </c>
    </row>
    <row r="37" spans="1:9" ht="12.75">
      <c r="A37" t="s">
        <v>751</v>
      </c>
      <c r="D37" t="s">
        <v>752</v>
      </c>
      <c r="E37" t="s">
        <v>753</v>
      </c>
      <c r="I37" s="244">
        <v>1300000</v>
      </c>
    </row>
    <row r="38" spans="4:9" ht="12.75">
      <c r="D38" t="s">
        <v>754</v>
      </c>
      <c r="E38" t="s">
        <v>755</v>
      </c>
      <c r="I38" s="244">
        <v>85000</v>
      </c>
    </row>
    <row r="39" spans="4:5" ht="12.75">
      <c r="D39" t="s">
        <v>756</v>
      </c>
      <c r="E39" t="s">
        <v>757</v>
      </c>
    </row>
    <row r="40" spans="4:5" ht="12.75">
      <c r="D40" t="s">
        <v>758</v>
      </c>
      <c r="E40" t="s">
        <v>755</v>
      </c>
    </row>
    <row r="41" spans="7:9" ht="12.75">
      <c r="G41" t="s">
        <v>759</v>
      </c>
      <c r="I41" s="244">
        <f>SUM(I37:I40)</f>
        <v>1385000</v>
      </c>
    </row>
    <row r="43" spans="1:9" ht="12.75">
      <c r="A43" t="s">
        <v>815</v>
      </c>
      <c r="I43" s="244">
        <v>954069</v>
      </c>
    </row>
    <row r="45" spans="1:9" ht="12.75">
      <c r="A45" t="s">
        <v>814</v>
      </c>
      <c r="I45" s="244">
        <v>17800000</v>
      </c>
    </row>
    <row r="47" ht="12.75">
      <c r="A47" t="s">
        <v>760</v>
      </c>
    </row>
    <row r="48" spans="1:9" ht="12.75">
      <c r="A48" t="s">
        <v>816</v>
      </c>
      <c r="I48" s="245">
        <v>0.0778</v>
      </c>
    </row>
    <row r="50" ht="12.75">
      <c r="A50" t="s">
        <v>821</v>
      </c>
    </row>
    <row r="51" spans="1:9" ht="12.75">
      <c r="A51" t="s">
        <v>761</v>
      </c>
      <c r="I51" s="245">
        <v>0.0536</v>
      </c>
    </row>
    <row r="62" spans="1:6" ht="12.75">
      <c r="A62" s="116" t="s">
        <v>817</v>
      </c>
      <c r="B62" s="116"/>
      <c r="C62" s="116"/>
      <c r="D62" s="116"/>
      <c r="E62" s="116"/>
      <c r="F62" s="116"/>
    </row>
    <row r="64" spans="1:9" ht="12.75">
      <c r="A64" t="s">
        <v>748</v>
      </c>
      <c r="I64" s="244">
        <v>954069</v>
      </c>
    </row>
    <row r="66" spans="1:9" ht="12.75">
      <c r="A66" t="s">
        <v>749</v>
      </c>
      <c r="I66" s="244">
        <v>0</v>
      </c>
    </row>
    <row r="68" ht="12.75">
      <c r="A68" t="s">
        <v>750</v>
      </c>
    </row>
    <row r="69" spans="1:9" ht="12.75">
      <c r="A69" t="s">
        <v>751</v>
      </c>
      <c r="D69" t="s">
        <v>752</v>
      </c>
      <c r="E69" t="s">
        <v>753</v>
      </c>
      <c r="I69" s="244">
        <v>954069</v>
      </c>
    </row>
    <row r="70" spans="4:9" ht="12.75">
      <c r="D70" t="s">
        <v>754</v>
      </c>
      <c r="E70" t="s">
        <v>755</v>
      </c>
      <c r="I70" s="244">
        <v>42000</v>
      </c>
    </row>
    <row r="71" spans="4:5" ht="12.75">
      <c r="D71" t="s">
        <v>756</v>
      </c>
      <c r="E71" t="s">
        <v>757</v>
      </c>
    </row>
    <row r="72" spans="4:5" ht="12.75">
      <c r="D72" t="s">
        <v>758</v>
      </c>
      <c r="E72" t="s">
        <v>755</v>
      </c>
    </row>
    <row r="73" spans="7:9" ht="12.75">
      <c r="G73" t="s">
        <v>759</v>
      </c>
      <c r="I73" s="244">
        <f>SUM(I69:I72)</f>
        <v>996069</v>
      </c>
    </row>
    <row r="75" spans="1:9" ht="12.75">
      <c r="A75" t="s">
        <v>818</v>
      </c>
      <c r="I75" s="244">
        <v>0</v>
      </c>
    </row>
    <row r="77" spans="1:9" ht="12.75">
      <c r="A77" t="s">
        <v>819</v>
      </c>
      <c r="I77" s="244">
        <v>18200000</v>
      </c>
    </row>
    <row r="79" ht="12.75">
      <c r="A79" t="s">
        <v>760</v>
      </c>
    </row>
    <row r="80" spans="1:9" ht="12.75">
      <c r="A80" t="s">
        <v>820</v>
      </c>
      <c r="I80" s="245">
        <v>0.0547</v>
      </c>
    </row>
    <row r="82" ht="12.75">
      <c r="A82" t="s">
        <v>821</v>
      </c>
    </row>
    <row r="83" spans="1:9" ht="12.75">
      <c r="A83" t="s">
        <v>761</v>
      </c>
      <c r="I83" s="245">
        <v>0</v>
      </c>
    </row>
  </sheetData>
  <printOptions/>
  <pageMargins left="0.75" right="0.75" top="1" bottom="1" header="0.5" footer="0.5"/>
  <pageSetup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22"/>
  <sheetViews>
    <sheetView workbookViewId="0" topLeftCell="A1">
      <selection activeCell="A5" sqref="A5"/>
    </sheetView>
  </sheetViews>
  <sheetFormatPr defaultColWidth="9.00390625" defaultRowHeight="12.75"/>
  <cols>
    <col min="1" max="1" width="47.75390625" style="0" customWidth="1"/>
    <col min="3" max="3" width="14.875" style="0" customWidth="1"/>
    <col min="4" max="4" width="10.625" style="0" customWidth="1"/>
  </cols>
  <sheetData>
    <row r="3" ht="12.75">
      <c r="A3" t="s">
        <v>491</v>
      </c>
    </row>
    <row r="4" ht="12.75">
      <c r="A4" t="s">
        <v>886</v>
      </c>
    </row>
    <row r="5" ht="12.75">
      <c r="A5" t="s">
        <v>574</v>
      </c>
    </row>
    <row r="8" spans="1:3" ht="12.75">
      <c r="A8" s="116" t="s">
        <v>762</v>
      </c>
      <c r="B8" s="116"/>
      <c r="C8" s="116"/>
    </row>
    <row r="9" spans="1:3" ht="12.75">
      <c r="A9" s="116" t="s">
        <v>763</v>
      </c>
      <c r="B9" s="116"/>
      <c r="C9" s="116"/>
    </row>
    <row r="10" spans="1:3" ht="12.75">
      <c r="A10" s="116" t="s">
        <v>887</v>
      </c>
      <c r="B10" s="116"/>
      <c r="C10" s="116"/>
    </row>
    <row r="14" spans="1:4" ht="13.5" thickBot="1">
      <c r="A14" s="246" t="s">
        <v>764</v>
      </c>
      <c r="B14" s="246"/>
      <c r="C14" s="246" t="s">
        <v>765</v>
      </c>
      <c r="D14" s="246"/>
    </row>
    <row r="16" spans="1:6" ht="12.75">
      <c r="A16" t="s">
        <v>888</v>
      </c>
      <c r="C16" s="244">
        <v>775207.03</v>
      </c>
      <c r="F16" s="244"/>
    </row>
    <row r="18" spans="1:6" ht="12.75">
      <c r="A18" t="s">
        <v>766</v>
      </c>
      <c r="C18" s="244">
        <v>28910</v>
      </c>
      <c r="F18" s="244"/>
    </row>
    <row r="20" spans="1:6" ht="12.75">
      <c r="A20" t="s">
        <v>767</v>
      </c>
      <c r="C20" s="244">
        <v>803820</v>
      </c>
      <c r="F20" s="244"/>
    </row>
    <row r="22" spans="1:6" ht="12.75">
      <c r="A22" t="s">
        <v>889</v>
      </c>
      <c r="C22" s="244">
        <f>SUM(C16+C18-C20)</f>
        <v>297.03000000002794</v>
      </c>
      <c r="F22" s="24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24"/>
  <sheetViews>
    <sheetView workbookViewId="0" topLeftCell="A1">
      <selection activeCell="A33" sqref="A33"/>
    </sheetView>
  </sheetViews>
  <sheetFormatPr defaultColWidth="9.00390625" defaultRowHeight="12.75"/>
  <cols>
    <col min="1" max="1" width="14.125" style="0" customWidth="1"/>
    <col min="2" max="2" width="45.375" style="0" customWidth="1"/>
    <col min="3" max="3" width="13.00390625" style="0" customWidth="1"/>
    <col min="4" max="4" width="14.00390625" style="0" customWidth="1"/>
  </cols>
  <sheetData>
    <row r="3" ht="12.75">
      <c r="B3" t="s">
        <v>492</v>
      </c>
    </row>
    <row r="4" ht="12.75">
      <c r="B4" t="s">
        <v>890</v>
      </c>
    </row>
    <row r="5" ht="12.75">
      <c r="B5" t="s">
        <v>493</v>
      </c>
    </row>
    <row r="9" spans="1:4" ht="12.75">
      <c r="A9" s="116" t="s">
        <v>811</v>
      </c>
      <c r="B9" s="116"/>
      <c r="C9" s="116"/>
      <c r="D9" s="119"/>
    </row>
    <row r="12" ht="13.5" thickBot="1"/>
    <row r="13" spans="1:4" ht="12.75">
      <c r="A13" s="197" t="s">
        <v>242</v>
      </c>
      <c r="B13" s="197"/>
      <c r="C13" s="201" t="s">
        <v>244</v>
      </c>
      <c r="D13" s="198" t="s">
        <v>244</v>
      </c>
    </row>
    <row r="14" spans="1:4" ht="13.5" thickBot="1">
      <c r="A14" s="241" t="s">
        <v>241</v>
      </c>
      <c r="B14" s="241" t="s">
        <v>768</v>
      </c>
      <c r="C14" s="243" t="s">
        <v>735</v>
      </c>
      <c r="D14" s="242" t="s">
        <v>769</v>
      </c>
    </row>
    <row r="15" spans="1:4" ht="13.5" thickBot="1">
      <c r="A15" s="227" t="s">
        <v>982</v>
      </c>
      <c r="B15" s="227" t="s">
        <v>983</v>
      </c>
      <c r="C15" s="228" t="s">
        <v>984</v>
      </c>
      <c r="D15" s="229" t="s">
        <v>770</v>
      </c>
    </row>
    <row r="16" spans="1:4" ht="12.75">
      <c r="A16" s="247"/>
      <c r="B16" s="247"/>
      <c r="C16" s="249"/>
      <c r="D16" s="248"/>
    </row>
    <row r="17" spans="1:4" ht="12.75">
      <c r="A17" s="148">
        <v>952</v>
      </c>
      <c r="B17" s="134" t="s">
        <v>771</v>
      </c>
      <c r="C17" s="141">
        <v>2254069</v>
      </c>
      <c r="D17" s="124"/>
    </row>
    <row r="18" spans="1:4" ht="12.75">
      <c r="A18" s="148"/>
      <c r="B18" s="134" t="s">
        <v>772</v>
      </c>
      <c r="C18" s="140"/>
      <c r="D18" s="124"/>
    </row>
    <row r="19" spans="1:4" ht="12.75">
      <c r="A19" s="148">
        <v>957</v>
      </c>
      <c r="B19" s="134" t="s">
        <v>773</v>
      </c>
      <c r="C19" s="141"/>
      <c r="D19" s="124"/>
    </row>
    <row r="20" spans="1:4" ht="12.75">
      <c r="A20" s="148">
        <v>992</v>
      </c>
      <c r="B20" s="134" t="s">
        <v>774</v>
      </c>
      <c r="C20" s="140"/>
      <c r="D20" s="135"/>
    </row>
    <row r="21" spans="1:4" ht="13.5" thickBot="1">
      <c r="A21" s="134"/>
      <c r="B21" s="134"/>
      <c r="C21" s="142"/>
      <c r="D21" s="126"/>
    </row>
    <row r="22" spans="1:4" ht="12.75">
      <c r="A22" s="134"/>
      <c r="B22" s="134"/>
      <c r="C22" s="141">
        <f>SUM(C17:C21)</f>
        <v>2254069</v>
      </c>
      <c r="D22" s="141">
        <f>SUM(D17:D21)</f>
        <v>0</v>
      </c>
    </row>
    <row r="23" spans="1:4" ht="12.75">
      <c r="A23" s="134"/>
      <c r="B23" s="134"/>
      <c r="C23" s="141"/>
      <c r="D23" s="135"/>
    </row>
    <row r="24" spans="1:4" ht="13.5" thickBot="1">
      <c r="A24" s="136"/>
      <c r="B24" s="136"/>
      <c r="C24" s="142"/>
      <c r="D24" s="12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2006-01-13T07:48:30Z</cp:lastPrinted>
  <dcterms:created xsi:type="dcterms:W3CDTF">2000-11-07T08:41:02Z</dcterms:created>
  <dcterms:modified xsi:type="dcterms:W3CDTF">2006-01-13T07:48:31Z</dcterms:modified>
  <cp:category/>
  <cp:version/>
  <cp:contentType/>
  <cp:contentStatus/>
</cp:coreProperties>
</file>