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340" windowHeight="6285" activeTab="5"/>
  </bookViews>
  <sheets>
    <sheet name="Zał. Nr 1" sheetId="1" r:id="rId1"/>
    <sheet name="Zał.nr 7" sheetId="2" r:id="rId2"/>
    <sheet name="Zał.nr 8" sheetId="3" r:id="rId3"/>
    <sheet name="Zał.nr 10" sheetId="4" r:id="rId4"/>
    <sheet name="Zał.Nr 11" sheetId="5" r:id="rId5"/>
    <sheet name="Zał.nr 3" sheetId="6" r:id="rId6"/>
    <sheet name="Zał.nr 2" sheetId="7" r:id="rId7"/>
  </sheets>
  <definedNames>
    <definedName name="_xlnm.Print_Area" localSheetId="0">'Zał. Nr 1'!$A$1:$E$470</definedName>
    <definedName name="_xlnm.Print_Area" localSheetId="6">'Zał.nr 2'!$A$1:$G$732</definedName>
    <definedName name="_xlnm.Print_Area" localSheetId="5">'Zał.nr 3'!$A$1:$H$200</definedName>
    <definedName name="_xlnm.Print_Area" localSheetId="1">'Zał.nr 7'!$A$1:$H$117</definedName>
    <definedName name="_xlnm.Print_Area" localSheetId="2">'Zał.nr 8'!$A$1:$I$120</definedName>
  </definedNames>
  <calcPr fullCalcOnLoad="1"/>
</workbook>
</file>

<file path=xl/sharedStrings.xml><?xml version="1.0" encoding="utf-8"?>
<sst xmlns="http://schemas.openxmlformats.org/spreadsheetml/2006/main" count="2321" uniqueCount="1001">
  <si>
    <t>Urzędy naczelnych organów władzy państwowej, kontroli</t>
  </si>
  <si>
    <t>i ochrony prawa oraz sądownictwa</t>
  </si>
  <si>
    <t xml:space="preserve">Dochody od osób prawnych, od osób fizycznych i od </t>
  </si>
  <si>
    <t>innych jednostek nieposiadających osobowości prawnej</t>
  </si>
  <si>
    <t>400.40002.4410</t>
  </si>
  <si>
    <t>Wydatki na pomoc finansową udzielaną między jednostkami samorządu</t>
  </si>
  <si>
    <t>terytorialnego na dofinansowanie własnych zadań inwestycyjnych i zakupów inwest.</t>
  </si>
  <si>
    <t>750.75023.4140</t>
  </si>
  <si>
    <t>Wpłaty na Państwowy Fundusz Rehabilitacji Osób Niepełnosprawnych</t>
  </si>
  <si>
    <t>756.75647.4210</t>
  </si>
  <si>
    <t>756.75647.4300</t>
  </si>
  <si>
    <t>756.75647</t>
  </si>
  <si>
    <t>Pobór podatków, opłat i niepodatkowych należności budżetowych</t>
  </si>
  <si>
    <t>Dochody od osób prawnych, od osób fizycznych i od innych jednostek</t>
  </si>
  <si>
    <t>nieposiadających osobowości prawnej oraz wydatki związane z ich poborem</t>
  </si>
  <si>
    <t>757.75702.8070</t>
  </si>
  <si>
    <t>757.75702</t>
  </si>
  <si>
    <t>Obsługa papierów wartościowych, kredytów i pożyczek jednostek samorządu</t>
  </si>
  <si>
    <t>terytorialnego</t>
  </si>
  <si>
    <t>Obsługa długu publicznego</t>
  </si>
  <si>
    <t>801.80104.4220</t>
  </si>
  <si>
    <t>801.80104.4430</t>
  </si>
  <si>
    <t>Odpisy na zakładowy fundusz swiadczeń socjalnych</t>
  </si>
  <si>
    <t>852.85203.4010</t>
  </si>
  <si>
    <t>852.85203.3020</t>
  </si>
  <si>
    <t>852.85203.4040</t>
  </si>
  <si>
    <t>852.85203.4110</t>
  </si>
  <si>
    <t>852.85203.4120</t>
  </si>
  <si>
    <t>852.85203.4210</t>
  </si>
  <si>
    <t>852.85203.4230</t>
  </si>
  <si>
    <t>852.85203.4260</t>
  </si>
  <si>
    <t>852.85203.4270</t>
  </si>
  <si>
    <t>852.85203.4300</t>
  </si>
  <si>
    <t>852.85203.4410</t>
  </si>
  <si>
    <t>852.85203.4430</t>
  </si>
  <si>
    <t>852.85203.4440</t>
  </si>
  <si>
    <t>852.85212.3110</t>
  </si>
  <si>
    <t>852.85212.4010</t>
  </si>
  <si>
    <t>852.85212.4110</t>
  </si>
  <si>
    <t>852.85212.4120</t>
  </si>
  <si>
    <t>852.85212.4210</t>
  </si>
  <si>
    <t>852.85212.4270</t>
  </si>
  <si>
    <t>852.85212.4300</t>
  </si>
  <si>
    <t>852.85212.4410</t>
  </si>
  <si>
    <t>852.85213.4130</t>
  </si>
  <si>
    <t>852.85214.3110</t>
  </si>
  <si>
    <t>852.85214.4110</t>
  </si>
  <si>
    <t>852.85215.3110</t>
  </si>
  <si>
    <t>852.85215</t>
  </si>
  <si>
    <t>852.85219.3020</t>
  </si>
  <si>
    <t>852.85219.4010</t>
  </si>
  <si>
    <t>852.85219.4040</t>
  </si>
  <si>
    <t>852.85219.4110</t>
  </si>
  <si>
    <t>852.85219.4120</t>
  </si>
  <si>
    <t>852.85219.4210</t>
  </si>
  <si>
    <t>852.85219.4260</t>
  </si>
  <si>
    <t>852.85219.4270</t>
  </si>
  <si>
    <t>852.85219.4300</t>
  </si>
  <si>
    <t>852.85219.4410</t>
  </si>
  <si>
    <t>852.85219.4430</t>
  </si>
  <si>
    <t>852.85219.4440</t>
  </si>
  <si>
    <t>852.85228.4300</t>
  </si>
  <si>
    <t>900.90003.4270</t>
  </si>
  <si>
    <t>Dochody od osób prawnych, od osób fizycznych i od innych jednostek nieposiadających</t>
  </si>
  <si>
    <t>osobowości prawnej oraz wydatki związane z ich poborem</t>
  </si>
  <si>
    <t>852.85295.2820</t>
  </si>
  <si>
    <t>852.85295</t>
  </si>
  <si>
    <t>Razem:</t>
  </si>
  <si>
    <t>400.40003.0910</t>
  </si>
  <si>
    <t>400.40003</t>
  </si>
  <si>
    <t>Dostarczanie energii elektrycznej</t>
  </si>
  <si>
    <t>oraz wydatki związane z ich poborem</t>
  </si>
  <si>
    <t xml:space="preserve">Planowane </t>
  </si>
  <si>
    <t>852.85214.2030</t>
  </si>
  <si>
    <t>010.01030.4580</t>
  </si>
  <si>
    <t>010.01095.4430</t>
  </si>
  <si>
    <t>Rózne opłaty i składki</t>
  </si>
  <si>
    <t>852.85278.3110</t>
  </si>
  <si>
    <t>700.70095.4170</t>
  </si>
  <si>
    <t>900.90001.4580</t>
  </si>
  <si>
    <t>801.80110.6050</t>
  </si>
  <si>
    <t>801.80130.6300</t>
  </si>
  <si>
    <t>801.80130</t>
  </si>
  <si>
    <t>Szkoły zawodowe</t>
  </si>
  <si>
    <t>852.85228.2010</t>
  </si>
  <si>
    <t>854.85446.4300</t>
  </si>
  <si>
    <t>852.85212.4040</t>
  </si>
  <si>
    <t>852.85212.4440</t>
  </si>
  <si>
    <t>Odsetki od nieterminowych wpłat z tytułu podatków i opłat</t>
  </si>
  <si>
    <t>podatku od czynności cywilnoprawnych, podatków i opłat</t>
  </si>
  <si>
    <t>lokalnych od osób prawnych i innych jednostek organiz.</t>
  </si>
  <si>
    <t>Wpływy z podatku rolnego, podatku leśnego, podatku</t>
  </si>
  <si>
    <t xml:space="preserve">od spadków i darowizn, podatku od czynności </t>
  </si>
  <si>
    <t xml:space="preserve">cywilnoprawnych oraz podatków i opłat lokalnych od osób </t>
  </si>
  <si>
    <t>fizycznych</t>
  </si>
  <si>
    <t>Wpływy z podatku dochodowego od osób fizycznych</t>
  </si>
  <si>
    <t>756.75616.</t>
  </si>
  <si>
    <t>756.75616.0310</t>
  </si>
  <si>
    <t>756.75616.0320</t>
  </si>
  <si>
    <t>756.75616.0330</t>
  </si>
  <si>
    <t>756.75616.0340</t>
  </si>
  <si>
    <t>756.75616.0360</t>
  </si>
  <si>
    <t>756.75616.0370</t>
  </si>
  <si>
    <t>756.75616.0430</t>
  </si>
  <si>
    <t>756.75616.0500</t>
  </si>
  <si>
    <t>852.85228.2360</t>
  </si>
  <si>
    <t>oraz innych umów o podobnym charakterze</t>
  </si>
  <si>
    <t>oraz prawa użytkowania wieczystego nieruchomości</t>
  </si>
  <si>
    <t>756.75647.0690</t>
  </si>
  <si>
    <t>756.75647.0910</t>
  </si>
  <si>
    <t>Pobór podatków, opłat i niepodatkowych należności</t>
  </si>
  <si>
    <t>budżetowych</t>
  </si>
  <si>
    <t>realizację własnych zadań bieżących gmin (związków</t>
  </si>
  <si>
    <t>gmin)</t>
  </si>
  <si>
    <t xml:space="preserve">dochody </t>
  </si>
  <si>
    <t>600.60014</t>
  </si>
  <si>
    <t>Drogi publiczne powiatowe</t>
  </si>
  <si>
    <t>Dotacja</t>
  </si>
  <si>
    <t>400.40002.4170</t>
  </si>
  <si>
    <t>Udzielone pożyczki i kredyty</t>
  </si>
  <si>
    <t>realizację zadań bieżących z zakresu administracji</t>
  </si>
  <si>
    <t>rządowej oraz innych zadań zleconych gminie ustawami</t>
  </si>
  <si>
    <t xml:space="preserve">kontroli i ochrony prawa </t>
  </si>
  <si>
    <t>Bezpieczeństwo publiczne i ochrona przeciwpoż.</t>
  </si>
  <si>
    <t>Nagrody i wydatki osobowe niezaliczone do wynagrodz.</t>
  </si>
  <si>
    <t>Odpis na zakładowy fundusz świadczeń socjalnych</t>
  </si>
  <si>
    <t>Zasiłki i pomoc w naturze oraz składki na ubezpieczenia</t>
  </si>
  <si>
    <t xml:space="preserve">społeczne </t>
  </si>
  <si>
    <t>Dochody budżetu państwa związane z realizacją zadań zleconych</t>
  </si>
  <si>
    <t>jednostkom samorządu terytorialnego w 2006 roku</t>
  </si>
  <si>
    <t>750.75011.0690</t>
  </si>
  <si>
    <t xml:space="preserve">           Dochody z tytułu opłat za wydane dowody osobiste podlegają  odprowadzeniu</t>
  </si>
  <si>
    <t>w wysokości 95% na rachunek Wielkopolskiego Urzędu Wojewódzkiego w Poznaniu.</t>
  </si>
  <si>
    <t xml:space="preserve">                                                    Plan finansowy dotacji i wydatków na zadania zlecone Gminie Nowe Miasto nad Wartą</t>
  </si>
  <si>
    <t xml:space="preserve">                                                     oraz plan dochodów związanych z realizacją zadań z zakresu administracji rządowej</t>
  </si>
  <si>
    <t>900.90002.4270</t>
  </si>
  <si>
    <t xml:space="preserve">                                                           oraz innych zadań zleconych jednostce samorządu terytorianego w 2006r.</t>
  </si>
  <si>
    <t>Środki własne</t>
  </si>
  <si>
    <t>społecznej oraz niektóre świadczenia rodzinne</t>
  </si>
  <si>
    <t xml:space="preserve">osoby pobierające niektóre świadczenia z pomocy </t>
  </si>
  <si>
    <t xml:space="preserve">Składki na ubezpieczenia zdrowotne opłacane za </t>
  </si>
  <si>
    <t xml:space="preserve">Świadczenia rodzinne, zaliczka alimentacyjna oraz składki na </t>
  </si>
  <si>
    <t>ubezpieczenia emerytalne i rentowe z ubezpieczenia społeczn.</t>
  </si>
  <si>
    <t>Dotacja celowa na pomoc finansową udzielaną między jednostkami samorządu</t>
  </si>
  <si>
    <t>terytorialnego na dofinansowanie własnych zadań bieżących</t>
  </si>
  <si>
    <t xml:space="preserve">Świadczenia rodzinne, zaliczka alimentacyjna oraz </t>
  </si>
  <si>
    <t xml:space="preserve">składki na ubezpieczenia emerytalne i rentowe </t>
  </si>
  <si>
    <t>z ubezpieczenia społecznego</t>
  </si>
  <si>
    <t xml:space="preserve">droga Kruczyn-Prcele 124 zł, parking przed budynkiem banku </t>
  </si>
  <si>
    <t>ul.Ogrodowa w Boguszynie 100 000 zł, ul. Krótka w Boguszynie 49 876 zł</t>
  </si>
  <si>
    <t>Składki na ubezpiecz.społeczne ("Szkoła marzeń")</t>
  </si>
  <si>
    <t>Zakup pomocy nauk.,dydakt.i książek ("Szkoła marzeń")</t>
  </si>
  <si>
    <t>Wydatki inwest.jedn.budżet.(sala gimn.w Boguszynie)</t>
  </si>
  <si>
    <t xml:space="preserve">Zasiłki i pomoc w naturze oraz składki na </t>
  </si>
  <si>
    <t>Dotacje</t>
  </si>
  <si>
    <t>kontroli i ochrony prawa</t>
  </si>
  <si>
    <t xml:space="preserve">Urzędy naczelnych organów władzy państwowej, </t>
  </si>
  <si>
    <t>750.75095.4210</t>
  </si>
  <si>
    <t>750.75095.4300</t>
  </si>
  <si>
    <t>801.80101.6339</t>
  </si>
  <si>
    <t>Dotacje celowe otrzymane z budżetu państwa na realizację</t>
  </si>
  <si>
    <t>inwestycji i zakupów inwestycyjnych własnych gmin</t>
  </si>
  <si>
    <t>("Budowa środowiskowej sali gimnastycznej w Boguszynie")</t>
  </si>
  <si>
    <t>801.80101.6298</t>
  </si>
  <si>
    <t>Środki na dofinansowanie własnych inwestycji gmin</t>
  </si>
  <si>
    <t xml:space="preserve">Różne opłaty i składki </t>
  </si>
  <si>
    <t>Wydatki inwestycyjne jednostek budżetowych (droga Boguszynek 550 000 zł,</t>
  </si>
  <si>
    <t>Wydatki inwestycyjne jednostek budżetowych ("Budowa hali sportowej w Nowym</t>
  </si>
  <si>
    <t>900.90015.6050</t>
  </si>
  <si>
    <t>Wydatki inwestycyjne jednostek budżetowych (wykonanie oświetlenia Rynku</t>
  </si>
  <si>
    <t>Usuwanie skutków klęsk żywiołowych</t>
  </si>
  <si>
    <t>600.60095.6058</t>
  </si>
  <si>
    <t>600.60095.6059</t>
  </si>
  <si>
    <t>Planowane wydatki</t>
  </si>
  <si>
    <t>801.80101.2030</t>
  </si>
  <si>
    <t>854.85415.4170</t>
  </si>
  <si>
    <t>801.80101.3260</t>
  </si>
  <si>
    <t>ocieplenie zbiornika wody pitnej przy hydrofornii Nowe Miasto n/W 15 340,00 zł).</t>
  </si>
  <si>
    <t>7.</t>
  </si>
  <si>
    <t>8.</t>
  </si>
  <si>
    <t>Plan finansowy dotacji i wydatków na realizację własnych zadań bieżących</t>
  </si>
  <si>
    <t>Gminy Nowe Miasto nad Wartą w 2006r.</t>
  </si>
  <si>
    <t xml:space="preserve">realizację własnych zadań bieżących gmin </t>
  </si>
  <si>
    <t>przychody</t>
  </si>
  <si>
    <t>854.85401.4220</t>
  </si>
  <si>
    <t>852.85203.0960</t>
  </si>
  <si>
    <t>854.85401.4210</t>
  </si>
  <si>
    <t>1. Zadłużenie gminy na początek roku budżetowego</t>
  </si>
  <si>
    <t>2. Planowane w budżecie przychody z tyt. kredytów i pożyczek, papierów wartościowych</t>
  </si>
  <si>
    <t>3. Kwota przewidziana w budżecie na spłatę zadłużeń:</t>
  </si>
  <si>
    <t xml:space="preserve">  </t>
  </si>
  <si>
    <t xml:space="preserve">a) </t>
  </si>
  <si>
    <t>kredytów i pożyczek</t>
  </si>
  <si>
    <t xml:space="preserve">b) </t>
  </si>
  <si>
    <t>odsetek</t>
  </si>
  <si>
    <t>c)</t>
  </si>
  <si>
    <t>papierów wartościowych</t>
  </si>
  <si>
    <t>d)</t>
  </si>
  <si>
    <t xml:space="preserve">         Razem :</t>
  </si>
  <si>
    <t>6. Łączna kwota do spłaty rat kredytów i pożyczek wraz z odsetkami w stosunku</t>
  </si>
  <si>
    <t xml:space="preserve">    gminy (poz.4 / poz.5) w tym roku budżetowym wynosić będzie</t>
  </si>
  <si>
    <t>Nazwa paragrafu</t>
  </si>
  <si>
    <t>rozchody</t>
  </si>
  <si>
    <t>6.</t>
  </si>
  <si>
    <t>Przychody z zaciągniętych pożyczek i kredytów</t>
  </si>
  <si>
    <t>na rynku krajowym</t>
  </si>
  <si>
    <t>Nadwyżki z lat ubiegłych</t>
  </si>
  <si>
    <t>ubezpieczenia emerytalne i rentowe</t>
  </si>
  <si>
    <t>Dochody z najmu i dzierżawy składników majątkowych</t>
  </si>
  <si>
    <t>Skarbu Państwa, jedn.sam.teryt. lub innych jednostek</t>
  </si>
  <si>
    <t>fizycznych, opłacany w formie karty podatkowej</t>
  </si>
  <si>
    <t>4. Prognozowana kwota długu na dzień 31.12.2006r. (poz.1+2-3a-3c)</t>
  </si>
  <si>
    <t>5. Planowane dochody budżetu gminy na 2006 rok</t>
  </si>
  <si>
    <t xml:space="preserve">    do planowanych dochodów gminy na 2006r. (poz.3(a+b+c+d)/poz.5) wynosi</t>
  </si>
  <si>
    <t>854.85401.0830</t>
  </si>
  <si>
    <t>600.60016.0690</t>
  </si>
  <si>
    <t>600.60016.4430</t>
  </si>
  <si>
    <t>851.85154.4170</t>
  </si>
  <si>
    <t>Wynagrodzenia bezosobowe</t>
  </si>
  <si>
    <t>900.90001.4170</t>
  </si>
  <si>
    <t>900.90002.4170</t>
  </si>
  <si>
    <t>754.75412.4170</t>
  </si>
  <si>
    <t>921.92109.2480</t>
  </si>
  <si>
    <t>921.92116.2480</t>
  </si>
  <si>
    <t>Dotacja podmiotowa z budżetu dla samorządowej instytucji kultury</t>
  </si>
  <si>
    <t>Planowane dochody budżetu Gminy Nowe Miasto nad Wartą na 2006r.</t>
  </si>
  <si>
    <t>Dotyczy: prognozy długu Gminy Nowe Miasto nad Wartą na 2006r.</t>
  </si>
  <si>
    <t>801.80195.2030</t>
  </si>
  <si>
    <t>801.80101.0690</t>
  </si>
  <si>
    <t>801.80104.0910</t>
  </si>
  <si>
    <t>Odsetki od nieterminowych wpłat z tyt.podatków i opłat</t>
  </si>
  <si>
    <t>926.92605.2710</t>
  </si>
  <si>
    <t>Wpłwyw ztytułu pomocy finansowej udzielanej między</t>
  </si>
  <si>
    <t xml:space="preserve">jednostkami samorządu terytorialnego na dofinansowanie </t>
  </si>
  <si>
    <t>własnych zadań bieżących</t>
  </si>
  <si>
    <t>600.60016.6260</t>
  </si>
  <si>
    <t>Dotacje otrzymane z funduszy celowych na finansowanie lub</t>
  </si>
  <si>
    <t>dofinanoswanie kosztów realizacji inwestycji i zakupów</t>
  </si>
  <si>
    <t>inwestycyjnych jednostek sektora finansów publicznych</t>
  </si>
  <si>
    <t>852.85295.4210</t>
  </si>
  <si>
    <t>801.80195.4300</t>
  </si>
  <si>
    <t>801.80104.2590</t>
  </si>
  <si>
    <t>Dotacje podmiotowe z budżetu dla publicznej jednostki systemu oświaty prowadzonej</t>
  </si>
  <si>
    <t xml:space="preserve">przez osobę prawną inną niż jednostka samorządu terytorialnego oraz przez osobę </t>
  </si>
  <si>
    <t>fizyczną</t>
  </si>
  <si>
    <t>podłaczenie zbiornika wody pitnej przy hydrofornii w Nowym Mieście n/W   11 000,00 zł,</t>
  </si>
  <si>
    <t xml:space="preserve">uzdatniania wody w Wolicy Nowej 300 000,00 zł, </t>
  </si>
  <si>
    <t>600.60016.3020</t>
  </si>
  <si>
    <t>700.70095.4580</t>
  </si>
  <si>
    <t>853.85332.3020</t>
  </si>
  <si>
    <t>853.85332.4110</t>
  </si>
  <si>
    <t>853.85332</t>
  </si>
  <si>
    <t>Wojewódzkie urzędy pracy</t>
  </si>
  <si>
    <t>Pozostałe zadania w zakresie polityki społecznej</t>
  </si>
  <si>
    <t xml:space="preserve">                    Przychody i rozchody budżetu gminy Nowe Miasto nad Wartą w 2006r.</t>
  </si>
  <si>
    <t>Dotyczy: prognozy długu Gminy Nowe Miasto n/Wartą na 2007r.</t>
  </si>
  <si>
    <t>5. Planowane dochody budżetu gminy na 2007 rok</t>
  </si>
  <si>
    <t>4. Prognozowana kwota długu na dzień 31.12.2007r. (poz.1+2-3a-3c)</t>
  </si>
  <si>
    <t>851.85195.4170</t>
  </si>
  <si>
    <t>851.85195.4210</t>
  </si>
  <si>
    <t>851.85195.4270</t>
  </si>
  <si>
    <t>851.85195.4300</t>
  </si>
  <si>
    <t>w Nowym Mieście n/W 20 000,00 zł, ulicw wokół Rynku Nowe Miasto 15 000,00 zł)</t>
  </si>
  <si>
    <t>801.80130.6050</t>
  </si>
  <si>
    <t>Mieście nad Wartą" 51 500+401=51 901, boisko sportowe - 100 000+5 059=105 059)</t>
  </si>
  <si>
    <t>754.75414.6300</t>
  </si>
  <si>
    <t xml:space="preserve">    do planowanych dochodów gminy na 2007r. (poz.3(a+b+c+d)/poz.5) wynosi</t>
  </si>
  <si>
    <t>7. Stosunek łącznej kwoty długu na koniec roku budżetowego do dochodów</t>
  </si>
  <si>
    <t>Transport i łaczność</t>
  </si>
  <si>
    <t>400.40002.4280</t>
  </si>
  <si>
    <t>Zakup usług zdrowotnych</t>
  </si>
  <si>
    <t>600.60014.2710</t>
  </si>
  <si>
    <t>700.70095.4280</t>
  </si>
  <si>
    <t>750.75023.4280</t>
  </si>
  <si>
    <t>801.80101.6058</t>
  </si>
  <si>
    <t>852.85219.2030</t>
  </si>
  <si>
    <t>Planowane wydatki budżetu Gminy Nowe Miasto nad Wartą na 2006 rok</t>
  </si>
  <si>
    <t>852.85295.2030</t>
  </si>
  <si>
    <t>Pozostała działaność</t>
  </si>
  <si>
    <t>852.85203.2360</t>
  </si>
  <si>
    <t>Otrzymane spadki, zapisy i darowizny w formie pieniężnej</t>
  </si>
  <si>
    <t>801.80101.2708</t>
  </si>
  <si>
    <t>Środki na dofinansowanie własnych zadań bieżących gmin,</t>
  </si>
  <si>
    <t>(związków gmin), powiatów, (związków powiatów),</t>
  </si>
  <si>
    <t>samorządów województw, pozyskane z innych żródeł</t>
  </si>
  <si>
    <t>801.80101.2709</t>
  </si>
  <si>
    <t>801.80101.4170</t>
  </si>
  <si>
    <t>801.80101.4280</t>
  </si>
  <si>
    <t>801.80104.4170</t>
  </si>
  <si>
    <t>801.80104.4280</t>
  </si>
  <si>
    <t>801.80103.3020</t>
  </si>
  <si>
    <t>801.80103.4010</t>
  </si>
  <si>
    <t>801.80103.4040</t>
  </si>
  <si>
    <t>801.80103.4110</t>
  </si>
  <si>
    <t>801.80103.4120</t>
  </si>
  <si>
    <t>801.80103.4210</t>
  </si>
  <si>
    <t>801.80103.4240</t>
  </si>
  <si>
    <t>801.80103.4260</t>
  </si>
  <si>
    <t>801.80103.4270</t>
  </si>
  <si>
    <t>801.80103.4280</t>
  </si>
  <si>
    <t>801.80103.4300</t>
  </si>
  <si>
    <t>801.80103.4410</t>
  </si>
  <si>
    <t>801.80103.4440</t>
  </si>
  <si>
    <t>801.80103</t>
  </si>
  <si>
    <t>Oddziały przedszkolne w szkołach podstawowych</t>
  </si>
  <si>
    <t>801.80110.4170</t>
  </si>
  <si>
    <t>801.80110.4280</t>
  </si>
  <si>
    <t>801.80110.4350</t>
  </si>
  <si>
    <t>Zakup usług dostępu do sieci Internet</t>
  </si>
  <si>
    <t>801.80114.4280</t>
  </si>
  <si>
    <t>854.85401.4280</t>
  </si>
  <si>
    <t>854.85412.4300</t>
  </si>
  <si>
    <t>Kolonie i obozy oraz inne formy wypoczynku dzieci i młodzieży szkolnej, a także</t>
  </si>
  <si>
    <t>szkolenia młodzieży</t>
  </si>
  <si>
    <t>854.85412</t>
  </si>
  <si>
    <t>754.75414.4170</t>
  </si>
  <si>
    <t>852.85203.4170</t>
  </si>
  <si>
    <t>852.85203.4280</t>
  </si>
  <si>
    <t>852.85219.4280</t>
  </si>
  <si>
    <t>852.85212.4430</t>
  </si>
  <si>
    <t>852.85219.6060</t>
  </si>
  <si>
    <t>Wydatki na zakupy inwestycyjne jedn.budżetowych</t>
  </si>
  <si>
    <t>852.85295.3110</t>
  </si>
  <si>
    <t>801.80101.4118</t>
  </si>
  <si>
    <t>801.80101.4119</t>
  </si>
  <si>
    <t>801.80101.4128</t>
  </si>
  <si>
    <t>801.80101.4129</t>
  </si>
  <si>
    <t>Składki na Fundusz Pracy (Szkoła marzeń")</t>
  </si>
  <si>
    <t>801.80101.4178</t>
  </si>
  <si>
    <t>801.80101.4179</t>
  </si>
  <si>
    <t>Wynagrodzenia bezosobowe ("Szkoła marzeń")</t>
  </si>
  <si>
    <t>801.80101.4218</t>
  </si>
  <si>
    <t>801.80101.4219</t>
  </si>
  <si>
    <t>Zakup materiałów i wyposażenia ("Szkoła marzeń")</t>
  </si>
  <si>
    <t>801.80101.4248</t>
  </si>
  <si>
    <t>801.80101.4249</t>
  </si>
  <si>
    <t>801.80101.4308</t>
  </si>
  <si>
    <t>801.80101.4309</t>
  </si>
  <si>
    <t>Zakup usług pozostałych ("Szkoła marzeń")</t>
  </si>
  <si>
    <t>Infrastruktura wodociagowa i sanitacyjna wsi</t>
  </si>
  <si>
    <t>Wydatki inwestycyjne jednostek budżetowych (aranżacja Rynku Nowe Miasto n/W)</t>
  </si>
  <si>
    <t xml:space="preserve">                                                                                                 Załącznik Nr 1 do Uchwały Nr II/6/2006</t>
  </si>
  <si>
    <t xml:space="preserve">                                                                                                 Rady Gminy Nowe Miasto nad Wartą</t>
  </si>
  <si>
    <t xml:space="preserve">                                                                                                 z dnia 5 grudnia 2006r.</t>
  </si>
  <si>
    <t xml:space="preserve">                                                                                                                                                               Załacznik Nr 7 do Uchwały Nr II/6/2006</t>
  </si>
  <si>
    <t xml:space="preserve">               Załącznik Nr 8 do Uchwały Nr II/6/2006</t>
  </si>
  <si>
    <t xml:space="preserve">                                                                                                                                      Załącznik Nr 10 do Uchwały Nr II/6/2006</t>
  </si>
  <si>
    <t xml:space="preserve">                                                                                                  Załącznik Nr 11 do Uchwały Nr II/6/2006</t>
  </si>
  <si>
    <t xml:space="preserve">                                                    Załacznik Nr 2 do Uchwały Nr II/6/2006</t>
  </si>
  <si>
    <t xml:space="preserve">                                                    Rady Gminy Nowe Miasto nad Wartą</t>
  </si>
  <si>
    <t xml:space="preserve">                                                    z dnia 5 grudnia 2006r.</t>
  </si>
  <si>
    <t>010.01095.4210</t>
  </si>
  <si>
    <t>010.01095.4300</t>
  </si>
  <si>
    <t>zakup usług pozostałych</t>
  </si>
  <si>
    <t xml:space="preserve">                                                                            Załącznik Nr 3 do Uchwały Nr II/6/2006</t>
  </si>
  <si>
    <t xml:space="preserve">                                                                            Rady Gminy Nowe Miasto nad Wartą</t>
  </si>
  <si>
    <t xml:space="preserve">                                                                            z dnia 5 grudnia 2006r</t>
  </si>
  <si>
    <t>801.80114.4440</t>
  </si>
  <si>
    <t>600.60095</t>
  </si>
  <si>
    <t>750.75023.4350</t>
  </si>
  <si>
    <t>710.71004.4300</t>
  </si>
  <si>
    <t>710.71004</t>
  </si>
  <si>
    <t>Plany zagospodarowania przestrzennego</t>
  </si>
  <si>
    <t>Działalność usługowa</t>
  </si>
  <si>
    <t>750.75023.6060</t>
  </si>
  <si>
    <t>Wydatki na zakupy inwestycyjne jednostek budżetowych</t>
  </si>
  <si>
    <t>750.75075.4210</t>
  </si>
  <si>
    <t>750.75075.4300</t>
  </si>
  <si>
    <t>750.75075.4170</t>
  </si>
  <si>
    <t>750.75075</t>
  </si>
  <si>
    <t>Promocja jednostek samorządu terytorialnego</t>
  </si>
  <si>
    <t>754.75412.4110</t>
  </si>
  <si>
    <t>754.75412.4120</t>
  </si>
  <si>
    <t>854.85415.3240</t>
  </si>
  <si>
    <t>854.85415.3260</t>
  </si>
  <si>
    <t>Stypendia dla uczniów</t>
  </si>
  <si>
    <t>Inne formy pomocy dla uczniów</t>
  </si>
  <si>
    <t>854.85415.4210</t>
  </si>
  <si>
    <t>854.85415.4300</t>
  </si>
  <si>
    <t>854.85415.4410</t>
  </si>
  <si>
    <t>zleconych do realizacji stowarzyszeniom</t>
  </si>
  <si>
    <t xml:space="preserve">Dotacja celowa z budżetu na fin.lub dofin.zadań </t>
  </si>
  <si>
    <t>854.85415.4010</t>
  </si>
  <si>
    <t>854.85415.4110</t>
  </si>
  <si>
    <t>854.85415.4120</t>
  </si>
  <si>
    <t>854.85415.4440</t>
  </si>
  <si>
    <t>854.85415.4040</t>
  </si>
  <si>
    <t>854.85415</t>
  </si>
  <si>
    <t>Pomoc materialna dla uczniów</t>
  </si>
  <si>
    <t>852.85202.4330</t>
  </si>
  <si>
    <t>Zakup usług przez jednostki samorządu terytorialnego</t>
  </si>
  <si>
    <t>od innych jednostek samorządu terytorialnego</t>
  </si>
  <si>
    <t>852.85202</t>
  </si>
  <si>
    <t>Domy pomocy społecznej</t>
  </si>
  <si>
    <t>801.80101.6059</t>
  </si>
  <si>
    <t>900.90001.4280</t>
  </si>
  <si>
    <t>900.90002.4280</t>
  </si>
  <si>
    <t>801.80104.6050</t>
  </si>
  <si>
    <t>Wydatki inwestycyjne jednostek budżetowych (wykon.ogrzw.gazowego w przedszkolu</t>
  </si>
  <si>
    <t>010.01095.2010</t>
  </si>
  <si>
    <t>010.01095</t>
  </si>
  <si>
    <t>852.85278.2010</t>
  </si>
  <si>
    <t>852.85278</t>
  </si>
  <si>
    <t>Chocicza)</t>
  </si>
  <si>
    <t>w Nowym Mieście n/Wartą 100 000 zł, wykonanie oświetlenia na wsiach 110 000 zł)</t>
  </si>
  <si>
    <t>600.60016.4440</t>
  </si>
  <si>
    <t>754.75411</t>
  </si>
  <si>
    <t>Komendy powiatowe Państwowej Straży Pożarnej</t>
  </si>
  <si>
    <t>801.80114.6060</t>
  </si>
  <si>
    <t>921.92120</t>
  </si>
  <si>
    <t>Ochrona zabytków i opieka nad zabytkami</t>
  </si>
  <si>
    <t>801.80195.4170</t>
  </si>
  <si>
    <t>kanalizacja Kolniczki 15 000,00 zł, kanalizacja Boguszyn 279 162,00 zł,</t>
  </si>
  <si>
    <t>Wydatki osobowe niezaliczone do wynagrodzeń</t>
  </si>
  <si>
    <t>020.02001.0750</t>
  </si>
  <si>
    <t>020.02001</t>
  </si>
  <si>
    <t>Gospodarka leśna</t>
  </si>
  <si>
    <t>Wpływy z opłaty targowej</t>
  </si>
  <si>
    <t>Wpływy z różnych opłat</t>
  </si>
  <si>
    <t>Pozostałe odsetki</t>
  </si>
  <si>
    <t>Wpływy z opłaty skarbowej</t>
  </si>
  <si>
    <t>756.75618</t>
  </si>
  <si>
    <t>756.75621</t>
  </si>
  <si>
    <t>Udziały gmin w podatkach stanowiących</t>
  </si>
  <si>
    <t>dochód budżetu państwa</t>
  </si>
  <si>
    <t>Subwencje ogólne z budżetu państwa</t>
  </si>
  <si>
    <t>758.75801</t>
  </si>
  <si>
    <t>Część oświatowa subwencji ogólnej dla</t>
  </si>
  <si>
    <t>jednostek samorządu terytorialnego</t>
  </si>
  <si>
    <t>758.75814</t>
  </si>
  <si>
    <t>Różne rozliczenia finansowe</t>
  </si>
  <si>
    <t>Różne rozliczenia</t>
  </si>
  <si>
    <t>801.80101</t>
  </si>
  <si>
    <t>Szkoły podstawowe</t>
  </si>
  <si>
    <t>Oświata i wychowanie</t>
  </si>
  <si>
    <t>1.</t>
  </si>
  <si>
    <t>2.</t>
  </si>
  <si>
    <t>3.</t>
  </si>
  <si>
    <t>elektryczną, gaz i wodę</t>
  </si>
  <si>
    <t>Przeciwdziałanie alkoholizmowi</t>
  </si>
  <si>
    <t>Edukacyjna opieka wychowawcza</t>
  </si>
  <si>
    <t>Kultura i ochrona dziedzictwa narodowego</t>
  </si>
  <si>
    <t>400.40002</t>
  </si>
  <si>
    <t>Dostarczanie wody</t>
  </si>
  <si>
    <t>851.85154</t>
  </si>
  <si>
    <t>Ośrodki wsparcia</t>
  </si>
  <si>
    <t>Zasiłki i pomoc w naturze oraz składki na</t>
  </si>
  <si>
    <t>Ośrodki pomocy społecznej</t>
  </si>
  <si>
    <t>900.90001</t>
  </si>
  <si>
    <t>Gospodarka ściekowa i ochrona wód</t>
  </si>
  <si>
    <t>900.90002</t>
  </si>
  <si>
    <t>Gospodarka odpadami</t>
  </si>
  <si>
    <t>900.90004</t>
  </si>
  <si>
    <t>Utrzymanie zieleni w miastach i gminach</t>
  </si>
  <si>
    <t>921.92109</t>
  </si>
  <si>
    <t>Domy i ośrodki kultury, świetlice i kluby</t>
  </si>
  <si>
    <t>921.92116</t>
  </si>
  <si>
    <t>Biblioteki</t>
  </si>
  <si>
    <t>Ochrona zdrowia</t>
  </si>
  <si>
    <t>Razem :</t>
  </si>
  <si>
    <t>wydatki</t>
  </si>
  <si>
    <t>Transport i łączność</t>
  </si>
  <si>
    <t>Nauka</t>
  </si>
  <si>
    <t>Kultura fizyczna i sport</t>
  </si>
  <si>
    <t>Zakup materiałów i wyposażenia</t>
  </si>
  <si>
    <t>Zakup usług remontowych</t>
  </si>
  <si>
    <t>010.01010.6050</t>
  </si>
  <si>
    <t>Wydatki inwestycyjne jednostek budżetowych</t>
  </si>
  <si>
    <t>010.01010</t>
  </si>
  <si>
    <t>Infrastruktura wodociągowa i sanitacyjna wsi</t>
  </si>
  <si>
    <t>400.40002.4010</t>
  </si>
  <si>
    <t>Wynagrodzenia osobowe pracowników</t>
  </si>
  <si>
    <t>400.40002.4040</t>
  </si>
  <si>
    <t>Dodatkowe wynagrodzenie roczne</t>
  </si>
  <si>
    <t>400.40002.4110</t>
  </si>
  <si>
    <t>Składki na ubezpieczenia społeczne</t>
  </si>
  <si>
    <t>400.40002.4120</t>
  </si>
  <si>
    <t>Składki na Fundusz Pracy</t>
  </si>
  <si>
    <t>400.40002.4210</t>
  </si>
  <si>
    <t>Zmiany</t>
  </si>
  <si>
    <t>Planow.dochody</t>
  </si>
  <si>
    <t>po zmianie</t>
  </si>
  <si>
    <t>010.01010.6290</t>
  </si>
  <si>
    <t>Środki na dofinansowanie własnych inwestycji gmin (związków</t>
  </si>
  <si>
    <t>gmin), powiatów (związków powiatów), samorządów województw</t>
  </si>
  <si>
    <t>pozyskane z innych źródeł</t>
  </si>
  <si>
    <t>O10</t>
  </si>
  <si>
    <t>854.85415.2030</t>
  </si>
  <si>
    <t>Dotacje celowe przekazane z budżetu panstwa na realizcaję</t>
  </si>
  <si>
    <t>własnych zadań bieżących gmin</t>
  </si>
  <si>
    <t>Planowane dochody</t>
  </si>
  <si>
    <t xml:space="preserve">                                                                                                                                      Rady Gminy Nowe Miasto nad Wartą</t>
  </si>
  <si>
    <t>730.73007.2700</t>
  </si>
  <si>
    <t>854.85401.0970</t>
  </si>
  <si>
    <t>801.80104.0970</t>
  </si>
  <si>
    <t>852.85295.0970</t>
  </si>
  <si>
    <t>Wpływy z róznych dochodów</t>
  </si>
  <si>
    <t xml:space="preserve">Kanalizacja Wolica Nowa 300 000,00 zł, przebudowa i modernizacja stacji </t>
  </si>
  <si>
    <t>600.60016.0970</t>
  </si>
  <si>
    <t>Wpływy z różnych dochodów</t>
  </si>
  <si>
    <t>400.40002.4260</t>
  </si>
  <si>
    <t>Zakup energii</t>
  </si>
  <si>
    <t>400.40002.4270</t>
  </si>
  <si>
    <t>400.40002.4300</t>
  </si>
  <si>
    <t>Zakup usług pozostałych</t>
  </si>
  <si>
    <t>Podróże służbowe krajowe</t>
  </si>
  <si>
    <t>400.40002.4430</t>
  </si>
  <si>
    <t>(Sala gimnst.Boguszyn-22 444 zł, kotłownia 80 051 zł)</t>
  </si>
  <si>
    <t>Różne opłaty i składki</t>
  </si>
  <si>
    <t>400.40002.4440</t>
  </si>
  <si>
    <t>600.60016.4210</t>
  </si>
  <si>
    <t>600.60016.4270</t>
  </si>
  <si>
    <t>600.60016.4300</t>
  </si>
  <si>
    <t>600.60016.6050</t>
  </si>
  <si>
    <t>700.70005.4300</t>
  </si>
  <si>
    <t>700.70095.4010</t>
  </si>
  <si>
    <t>700.70095.4040</t>
  </si>
  <si>
    <t>700.70095.4110</t>
  </si>
  <si>
    <t>700.70095.4120</t>
  </si>
  <si>
    <t>700.70095.4210</t>
  </si>
  <si>
    <t>700.70095.4260</t>
  </si>
  <si>
    <t>700.70095.4270</t>
  </si>
  <si>
    <t>700.70095.4300</t>
  </si>
  <si>
    <t>700.70095.4410</t>
  </si>
  <si>
    <t>700.70095.4430</t>
  </si>
  <si>
    <t>700.70095.4440</t>
  </si>
  <si>
    <t>Odpisy na zakładowy świadczeń socjanych</t>
  </si>
  <si>
    <t>730.73007.4210</t>
  </si>
  <si>
    <t>730.73007.4300</t>
  </si>
  <si>
    <t>750.75011.4010</t>
  </si>
  <si>
    <t>750.75011.4110</t>
  </si>
  <si>
    <t>750.75011.4120</t>
  </si>
  <si>
    <t>750.75011.4210</t>
  </si>
  <si>
    <t>750.75022.3030</t>
  </si>
  <si>
    <t>Różne wydatki na rzecz osób fizycznych</t>
  </si>
  <si>
    <t>750.75022.4210</t>
  </si>
  <si>
    <t>750.75022.4300</t>
  </si>
  <si>
    <t>750.75022.4410</t>
  </si>
  <si>
    <t>750.75023.4010</t>
  </si>
  <si>
    <t>750.75023.4040</t>
  </si>
  <si>
    <t>750.75023.4110</t>
  </si>
  <si>
    <t>750.75023.4120</t>
  </si>
  <si>
    <t>750.75023.4210</t>
  </si>
  <si>
    <t>750.75023.4260</t>
  </si>
  <si>
    <t>750.75023.4270</t>
  </si>
  <si>
    <t>750.75023.4300</t>
  </si>
  <si>
    <t>750.75023.4410</t>
  </si>
  <si>
    <t>750.75023.4430</t>
  </si>
  <si>
    <t>750.75023.4440</t>
  </si>
  <si>
    <t>750.75095.4100</t>
  </si>
  <si>
    <t>Wynagrodzenia agencyjno-prowizyjne</t>
  </si>
  <si>
    <t>750.75095.4430</t>
  </si>
  <si>
    <t>754.75412.4210</t>
  </si>
  <si>
    <t>754.75412.4260</t>
  </si>
  <si>
    <t>754.75412.4270</t>
  </si>
  <si>
    <t>754.75412.4300</t>
  </si>
  <si>
    <t>851.85195.2020</t>
  </si>
  <si>
    <t>Dotacje celowe otrzymane z budżetu państwa na zadania</t>
  </si>
  <si>
    <t>bieżące realizowane przez gminę na podstawie porozumień</t>
  </si>
  <si>
    <t>z organami administracji rządowej</t>
  </si>
  <si>
    <t>851.85195</t>
  </si>
  <si>
    <t>754.75412.4410</t>
  </si>
  <si>
    <t>754.75412.4430</t>
  </si>
  <si>
    <t>Ochotnicze straże pożarne</t>
  </si>
  <si>
    <t>754.75414.4210</t>
  </si>
  <si>
    <t>754.75414.4260</t>
  </si>
  <si>
    <t>754.75414.4300</t>
  </si>
  <si>
    <t>758.75818.4810</t>
  </si>
  <si>
    <t>Rezerwy</t>
  </si>
  <si>
    <t>Rezerwy ogólne i celowe</t>
  </si>
  <si>
    <t>801.80101.3020</t>
  </si>
  <si>
    <t>Wpłaty gmin na rzecz izb rolniczych w wysok. 2% uzysk. wpływ.z pod.rolnego</t>
  </si>
  <si>
    <t>801.80101.4010</t>
  </si>
  <si>
    <t>801.80101.4040</t>
  </si>
  <si>
    <t>801.80101.4110</t>
  </si>
  <si>
    <t>801.80101.4120</t>
  </si>
  <si>
    <t>801.80101.4210</t>
  </si>
  <si>
    <t>801.80101.4240</t>
  </si>
  <si>
    <t>801.80101.4260</t>
  </si>
  <si>
    <t>801.80101.4270</t>
  </si>
  <si>
    <t>801.80101.4300</t>
  </si>
  <si>
    <t>801.80101.4410</t>
  </si>
  <si>
    <t>801.80101.4430</t>
  </si>
  <si>
    <t>801.80101.4440</t>
  </si>
  <si>
    <t>801.80104.3020</t>
  </si>
  <si>
    <t>801.80104.4010</t>
  </si>
  <si>
    <t>801.80104.4040</t>
  </si>
  <si>
    <t>801.80104.4110</t>
  </si>
  <si>
    <t>801.80104.4120</t>
  </si>
  <si>
    <t>801.80104.4210</t>
  </si>
  <si>
    <t>Zakup środków żywności</t>
  </si>
  <si>
    <t>801.80104.4260</t>
  </si>
  <si>
    <t>801.80104.4270</t>
  </si>
  <si>
    <t>801.80104.4300</t>
  </si>
  <si>
    <t>801.80104.4410</t>
  </si>
  <si>
    <t>801.80104.4440</t>
  </si>
  <si>
    <t>801.80110.3020</t>
  </si>
  <si>
    <t>801.80110.4010</t>
  </si>
  <si>
    <t>801.80110.4040</t>
  </si>
  <si>
    <t>801.80110.4110</t>
  </si>
  <si>
    <t>801.80110.4120</t>
  </si>
  <si>
    <t>801.80110.4210</t>
  </si>
  <si>
    <t>801.80110.4240</t>
  </si>
  <si>
    <t>801.80110.4260</t>
  </si>
  <si>
    <t>801.80110.4270</t>
  </si>
  <si>
    <t>801.80110.4300</t>
  </si>
  <si>
    <t>801.80110.4410</t>
  </si>
  <si>
    <t>801.80110.4430</t>
  </si>
  <si>
    <t>801.80110.4440</t>
  </si>
  <si>
    <t>Gimnazja</t>
  </si>
  <si>
    <t>801.80113.4300</t>
  </si>
  <si>
    <t>Dowożenie uczniów do szkół</t>
  </si>
  <si>
    <t>801.80114.4010</t>
  </si>
  <si>
    <t>801.80114.4040</t>
  </si>
  <si>
    <t>801.80114.4110</t>
  </si>
  <si>
    <t>758.75814.0970</t>
  </si>
  <si>
    <t>852.85212.0910</t>
  </si>
  <si>
    <t>852.85212.0970</t>
  </si>
  <si>
    <t>010.01008.0970</t>
  </si>
  <si>
    <t>010.01008</t>
  </si>
  <si>
    <t>Melioracje wodne</t>
  </si>
  <si>
    <t>852.85212.6060</t>
  </si>
  <si>
    <t>Wydatki na zakupy inwest.jednostek budżetowych</t>
  </si>
  <si>
    <t>751.75109.3030</t>
  </si>
  <si>
    <t>Rózne wydatki na rzecz osób fizycznych</t>
  </si>
  <si>
    <t>751.75109.4110</t>
  </si>
  <si>
    <t>751.75109.4120</t>
  </si>
  <si>
    <t>751.75109.4170</t>
  </si>
  <si>
    <t>751.75109.4210</t>
  </si>
  <si>
    <t>751.75109.4300</t>
  </si>
  <si>
    <t>751.75109.4410</t>
  </si>
  <si>
    <t>Podróże słuzbowe krajowe</t>
  </si>
  <si>
    <t>Wybory do rad gmi, rad powiatów, województw,</t>
  </si>
  <si>
    <t>wybory wójtów, burmistrzów i prezydentów miast oraz</t>
  </si>
  <si>
    <t>010.01008.4010</t>
  </si>
  <si>
    <t>010.01008.4110</t>
  </si>
  <si>
    <t>010.01008.4210</t>
  </si>
  <si>
    <t>010.01008.4440</t>
  </si>
  <si>
    <t>na inwestycje i zakupy inwestycyjne z zakresu administr.</t>
  </si>
  <si>
    <t>Wybory do rad gmin, rad powiatów i sejmików województw</t>
  </si>
  <si>
    <t xml:space="preserve">składki na ubezpieczenia emerytalne i rentowe z </t>
  </si>
  <si>
    <t>801.80114.4120</t>
  </si>
  <si>
    <t>801.80114.4210</t>
  </si>
  <si>
    <t>801.80114.4260</t>
  </si>
  <si>
    <t>801.80114.4270</t>
  </si>
  <si>
    <t>801.80114.4300</t>
  </si>
  <si>
    <t>801.80114.4410</t>
  </si>
  <si>
    <t>801.80114.4430</t>
  </si>
  <si>
    <t>851.85154.4110</t>
  </si>
  <si>
    <t>Skladki na ubezpieczenia społeczne</t>
  </si>
  <si>
    <t>851.85154.4120</t>
  </si>
  <si>
    <t>851.85154.4210</t>
  </si>
  <si>
    <t>851.85154.4260</t>
  </si>
  <si>
    <t>851.85154.4350</t>
  </si>
  <si>
    <t>921.92109.4350</t>
  </si>
  <si>
    <t>851.85154.4270</t>
  </si>
  <si>
    <t>851.85154.4300</t>
  </si>
  <si>
    <t>851.85154.4410</t>
  </si>
  <si>
    <t>851.85154.4430</t>
  </si>
  <si>
    <t>Skladki na Fundusz Pracy</t>
  </si>
  <si>
    <t>Zakup leków i materiałów medycznych</t>
  </si>
  <si>
    <t>Świadczenia społeczne</t>
  </si>
  <si>
    <t>Dodatki mieszkaniowe</t>
  </si>
  <si>
    <t>854.85401.4010</t>
  </si>
  <si>
    <t>854.85401.4040</t>
  </si>
  <si>
    <t>854.85401.4110</t>
  </si>
  <si>
    <t>854.85401.4120</t>
  </si>
  <si>
    <t>854.85401.4440</t>
  </si>
  <si>
    <t>Świetlice szkolne</t>
  </si>
  <si>
    <t>900.90001.4010</t>
  </si>
  <si>
    <t>900.90001.4040</t>
  </si>
  <si>
    <t>900.90001.4110</t>
  </si>
  <si>
    <t>900.90001.4120</t>
  </si>
  <si>
    <t>900.90001.4210</t>
  </si>
  <si>
    <t>900.90001.4260</t>
  </si>
  <si>
    <t>900.90001.4270</t>
  </si>
  <si>
    <t>900.90001.4300</t>
  </si>
  <si>
    <t xml:space="preserve">Zakup usług pozostałych </t>
  </si>
  <si>
    <t>900.90001.4410</t>
  </si>
  <si>
    <t>900.90001.4430</t>
  </si>
  <si>
    <t xml:space="preserve">Wpływy z innych opłat stanowiących dochody </t>
  </si>
  <si>
    <t>854.85446</t>
  </si>
  <si>
    <t>900.90001.4440</t>
  </si>
  <si>
    <t>900.90002.4010</t>
  </si>
  <si>
    <t>900.90002.4040</t>
  </si>
  <si>
    <t>900.90002.4110</t>
  </si>
  <si>
    <t xml:space="preserve">                                                                                                  z dnia 5 grudnia 2006r.</t>
  </si>
  <si>
    <t xml:space="preserve">                                                                                                                                      z dnia 5 grudnia 2006r.</t>
  </si>
  <si>
    <t xml:space="preserve">                                                                                                                                                               Rady Gminy Nowe Miasto nad Wartą</t>
  </si>
  <si>
    <t xml:space="preserve">                                                                                                                                                               z dnia 5 grudnia 2006r.</t>
  </si>
  <si>
    <t xml:space="preserve">               Rady Gminy Nowe Miasto nad Wartą</t>
  </si>
  <si>
    <t xml:space="preserve">               z dnia 5 grudnia 2006r.</t>
  </si>
  <si>
    <t>758.75802.2750</t>
  </si>
  <si>
    <t>Środki na uzupełnienie dochodów gmin</t>
  </si>
  <si>
    <t>758.75802</t>
  </si>
  <si>
    <t>Uzupełnienie subwencji ogólneja jednostek samorządu terytor.</t>
  </si>
  <si>
    <t>Dochody od osób prawnych, od osób fizycznych i od innych</t>
  </si>
  <si>
    <t>jednostek nieposiadających osobowości prawnej oraz</t>
  </si>
  <si>
    <t>wydatki związane z ich poborem</t>
  </si>
  <si>
    <t>900.90002.4120</t>
  </si>
  <si>
    <t>900.90002.4210</t>
  </si>
  <si>
    <t>900.90002.4300</t>
  </si>
  <si>
    <t>900.90002.4430</t>
  </si>
  <si>
    <t>900.90002.4440</t>
  </si>
  <si>
    <t>900.90003.4210</t>
  </si>
  <si>
    <t>900.90003.4300</t>
  </si>
  <si>
    <t>Oczyszczanie miast i wsi</t>
  </si>
  <si>
    <t>900.90004.4210</t>
  </si>
  <si>
    <t>900.90004.4270</t>
  </si>
  <si>
    <t>900.90004.4300</t>
  </si>
  <si>
    <t>900.90015.4260</t>
  </si>
  <si>
    <t>900.90015.4270</t>
  </si>
  <si>
    <t>Oświetlenie ulic, placów i dróg</t>
  </si>
  <si>
    <t>921.92109.4210</t>
  </si>
  <si>
    <t>921.92109.4260</t>
  </si>
  <si>
    <t>801.80110.4580</t>
  </si>
  <si>
    <t>921.92109.4270</t>
  </si>
  <si>
    <t>921.92109.4300</t>
  </si>
  <si>
    <t>921.92109.4430</t>
  </si>
  <si>
    <t>926.92605.4210</t>
  </si>
  <si>
    <t>926.92605.4260</t>
  </si>
  <si>
    <t>926.92605.4270</t>
  </si>
  <si>
    <t>926.92605.4300</t>
  </si>
  <si>
    <t>926.92605.4430</t>
  </si>
  <si>
    <t>Zadania w zakresie kultury fizycznej i sportu</t>
  </si>
  <si>
    <t>Odpisy na zakładowy fundusz świadczeń socjalnych</t>
  </si>
  <si>
    <t>Wytwarzanie i zaopatrywanie w energię elektryczną, gaz i wodę</t>
  </si>
  <si>
    <t>600.60016</t>
  </si>
  <si>
    <t>730.73007</t>
  </si>
  <si>
    <t>Współpraca naukowa i naukowo-techniczna z zagranicą</t>
  </si>
  <si>
    <t>750.75022</t>
  </si>
  <si>
    <t>Rady gmin (miast i miast na prawach powiatu)</t>
  </si>
  <si>
    <t>Urzędy gmin (miast i miast na prawach powiatu)</t>
  </si>
  <si>
    <t>754.75412</t>
  </si>
  <si>
    <t>Bezpieczeństwo publiczne i ochrona przeciwpożarowa</t>
  </si>
  <si>
    <t>758.75818</t>
  </si>
  <si>
    <t>Zakup pomocy naukowych, dydaktycznych i książek</t>
  </si>
  <si>
    <t>801.80104</t>
  </si>
  <si>
    <t>801.80110</t>
  </si>
  <si>
    <t>801.80113</t>
  </si>
  <si>
    <t>801.80114</t>
  </si>
  <si>
    <t>854.85401</t>
  </si>
  <si>
    <t>900.90003</t>
  </si>
  <si>
    <t>900.90015</t>
  </si>
  <si>
    <t>Gospodarka komunalna i ochrona środowiska</t>
  </si>
  <si>
    <t>926.92605</t>
  </si>
  <si>
    <t>926.92605.4410</t>
  </si>
  <si>
    <t>4.</t>
  </si>
  <si>
    <t xml:space="preserve">Dotacje celowe otrzymane z budżetu państwa na </t>
  </si>
  <si>
    <t>Urzędy naczelnych organów władzy państwowej, kontroli i ochrony prawa</t>
  </si>
  <si>
    <t>751.75101.4300</t>
  </si>
  <si>
    <t>oraz sądownictwa</t>
  </si>
  <si>
    <t>Urzędy naczelnych organów władzy państwowej,</t>
  </si>
  <si>
    <t>kontroli i ochrony prawa oraz sądownictwa</t>
  </si>
  <si>
    <t>Składki na ubezpieczenia zdrowotne</t>
  </si>
  <si>
    <t>Odpisy na zakłądowy fundusz świadczeń socjalnych</t>
  </si>
  <si>
    <t>854.85401.3020</t>
  </si>
  <si>
    <t>801.80195</t>
  </si>
  <si>
    <t>801.80195.4440</t>
  </si>
  <si>
    <t>756.75601</t>
  </si>
  <si>
    <t>010.01030</t>
  </si>
  <si>
    <t>Izby rolnicze</t>
  </si>
  <si>
    <t>400.40002.3020</t>
  </si>
  <si>
    <t>700.70095.3020</t>
  </si>
  <si>
    <t>750.75023.3020</t>
  </si>
  <si>
    <t>754.75414.4410</t>
  </si>
  <si>
    <t>900.90002.3020</t>
  </si>
  <si>
    <t>900.90001.3020</t>
  </si>
  <si>
    <t xml:space="preserve">Przedszkola </t>
  </si>
  <si>
    <t>Urzędy naczelnych organów władzy państwowej, kontroli i ochrony</t>
  </si>
  <si>
    <t>prawa oraz sądownictwa</t>
  </si>
  <si>
    <t>801.80104.4240</t>
  </si>
  <si>
    <t>801.80146.4300</t>
  </si>
  <si>
    <t>801.80146</t>
  </si>
  <si>
    <t>Dokształcanie i doskonalenie nauczycieli</t>
  </si>
  <si>
    <t>Usługi opiekuńcze i specjalist.usługi opiekuńcze</t>
  </si>
  <si>
    <t>Składki na ubezpieczenia zdrowotne opłacane za osoby</t>
  </si>
  <si>
    <t>pobierające niektóre świadczenia z pomocy społecznej</t>
  </si>
  <si>
    <t>010.01030.2850</t>
  </si>
  <si>
    <t>750.75023</t>
  </si>
  <si>
    <t>Drogi publiczne gminne</t>
  </si>
  <si>
    <t>budżetowa</t>
  </si>
  <si>
    <t>Klasyfikacja</t>
  </si>
  <si>
    <t>Nazwa działu, rozdziału, paragrafu</t>
  </si>
  <si>
    <t>Planowane</t>
  </si>
  <si>
    <t>dochody</t>
  </si>
  <si>
    <t>Wpływy z opłaty eksploatacyjnej</t>
  </si>
  <si>
    <t>Pozostała działalność</t>
  </si>
  <si>
    <t>010.</t>
  </si>
  <si>
    <t>Rolnictwo i łowiectwo</t>
  </si>
  <si>
    <t>Wpływy z usług</t>
  </si>
  <si>
    <t>020.</t>
  </si>
  <si>
    <t>Leśnictwo</t>
  </si>
  <si>
    <t>700.70005</t>
  </si>
  <si>
    <t>Gospodarka gruntami i nieruchomościami</t>
  </si>
  <si>
    <t>700.70095</t>
  </si>
  <si>
    <t>Gospodarka mieszkaniowa</t>
  </si>
  <si>
    <t>754.75411.2710</t>
  </si>
  <si>
    <t>921.92120.2720</t>
  </si>
  <si>
    <t>Dotacje celowe z budżetu na finansowanie lub dofinansowanie prac remontowych</t>
  </si>
  <si>
    <t xml:space="preserve">i konserwatorskich obiektów zabytkowych przekazane jednostkom niezaliczanym </t>
  </si>
  <si>
    <t>do sektora finansów publicznych</t>
  </si>
  <si>
    <t>Dotacje celowe otrzymane z budżetu państwa</t>
  </si>
  <si>
    <t>na realizację zadań bieżących z zakresu</t>
  </si>
  <si>
    <t>administracji rządowej oraz innych zadań</t>
  </si>
  <si>
    <t>zleconych gminie (związkom gmin) ustawami</t>
  </si>
  <si>
    <t>750.75011</t>
  </si>
  <si>
    <t>Urzędy wojewódzkie</t>
  </si>
  <si>
    <t>Administracja publiczna</t>
  </si>
  <si>
    <t>750.75095</t>
  </si>
  <si>
    <t>751.75101</t>
  </si>
  <si>
    <t>754.75414</t>
  </si>
  <si>
    <t>Obrona cywilna</t>
  </si>
  <si>
    <t>Bezpieczeństwo publiczne i ochrona</t>
  </si>
  <si>
    <t>przeciwpożarowa</t>
  </si>
  <si>
    <t>Podatek dochodowy od osób fizycznych</t>
  </si>
  <si>
    <t>Podatek od działalności gospodarczej osób</t>
  </si>
  <si>
    <t>Podatek dochodowy od osób prawnych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</si>
  <si>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</si>
  <si>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</si>
  <si>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</si>
  <si>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</si>
  <si>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</si>
  <si>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Odsetki od nieterminowych wpłat z tytułu</t>
  </si>
  <si>
    <t>podatków i opłat</t>
  </si>
  <si>
    <t>756.75615</t>
  </si>
  <si>
    <t>Wpływy z podatku rolnego, podatku leśnego,</t>
  </si>
  <si>
    <t>Podatek od spadków i darowizn</t>
  </si>
  <si>
    <t>Podatek od posiadania psów</t>
  </si>
  <si>
    <t>5.</t>
  </si>
  <si>
    <t>801.80101.6050</t>
  </si>
  <si>
    <t>900.90015.4300</t>
  </si>
  <si>
    <t>Odsetki i dyskonto od krajowych skarbowych papierów wartościowych oraz od</t>
  </si>
  <si>
    <t>krajowych pożyczek i kredytów</t>
  </si>
  <si>
    <t>750.75011.4300</t>
  </si>
  <si>
    <t>900.90015.4210</t>
  </si>
  <si>
    <t>801.80146.2320</t>
  </si>
  <si>
    <t>Dotacje celowe otrzymane z budżetu państwa na</t>
  </si>
  <si>
    <t>Wpływy z opłaty produktowej</t>
  </si>
  <si>
    <t>900.90020</t>
  </si>
  <si>
    <t>Wpływy i wydatki związane z gromadzeniem</t>
  </si>
  <si>
    <t>środków z opłat produktowych</t>
  </si>
  <si>
    <t>Usługi opiekuńcze i specjalistyczne usługi opiekuńcze</t>
  </si>
  <si>
    <t>Zespoły obsługi ekonomiczno-administracyjnej szkół</t>
  </si>
  <si>
    <t>Urzędy gmin</t>
  </si>
  <si>
    <t>Dotacje celowe przekazane dla powiatu na zadania bieżące realizowane na</t>
  </si>
  <si>
    <t>podstawie porozumień (umów) miezy jednostkami samorządu terytorialnego</t>
  </si>
  <si>
    <t>zaliczanych do sektora finansów publicznych</t>
  </si>
  <si>
    <t>400.40001.0690</t>
  </si>
  <si>
    <t>400.40001.0830</t>
  </si>
  <si>
    <t>400.40001.0910</t>
  </si>
  <si>
    <t>Odsetki od nieterminowych wpłat z tytułu podatków</t>
  </si>
  <si>
    <t>i opłat</t>
  </si>
  <si>
    <t>400.40001</t>
  </si>
  <si>
    <t>Dostarczanie ciepła</t>
  </si>
  <si>
    <t>400.40002.0690</t>
  </si>
  <si>
    <t>400.40002.0830</t>
  </si>
  <si>
    <t>400.40002.0910</t>
  </si>
  <si>
    <t>400.40003.0830</t>
  </si>
  <si>
    <t xml:space="preserve">Wytwarzanie i zaopatrywanie w energię </t>
  </si>
  <si>
    <t>700.70005.0470</t>
  </si>
  <si>
    <t>700.70005.0690</t>
  </si>
  <si>
    <t>700.70005.0750</t>
  </si>
  <si>
    <t>700.70005.0760</t>
  </si>
  <si>
    <t>700.70005.0770</t>
  </si>
  <si>
    <t>700.70005.0910</t>
  </si>
  <si>
    <t>600.60095.6298</t>
  </si>
  <si>
    <t>gmin, powiatów (związkw powiatów), samorządów województw</t>
  </si>
  <si>
    <t>854.85412.2700</t>
  </si>
  <si>
    <t>Środki na dofinansowanie wlasnych zadań bieżących gmin</t>
  </si>
  <si>
    <t>(związków gmin), powiatów (związków powiatów), samorządów</t>
  </si>
  <si>
    <t>województw, pozyskane z innych źródeł</t>
  </si>
  <si>
    <t>Dotyczy: prognozy długu Gminy Nowe Miasto nad Wartą na 2008r.</t>
  </si>
  <si>
    <t>4. Prognozowana kwota długu na dzień 31.12.2008r. (poz.1+2-3a-3c)</t>
  </si>
  <si>
    <t>5. Planowane dochody budżetu gminy na 2008 rok</t>
  </si>
  <si>
    <t xml:space="preserve">    do planowanych dochodów gminy na 2008r. (poz.3(a+b+c+d)/poz.5) wynosi</t>
  </si>
  <si>
    <t>Dotyczy: prognozy długu Gminy Nowe Miasto n/Wartą na 2009r.</t>
  </si>
  <si>
    <t>4. Prognozowana kwota długu na dzień 31.12.2009r. (poz.1+2-3a-3c)</t>
  </si>
  <si>
    <t>5. Planowane dochody budżetu gminy na 2009 rok</t>
  </si>
  <si>
    <t xml:space="preserve">    do planowanych dochodów gminy na 2009r. (poz.3(a+b+c+d)/poz.5) wynosi</t>
  </si>
  <si>
    <t>Kolonie i obozyoraz inne formy wypoczynku dzieci i młodzieży</t>
  </si>
  <si>
    <t>szkolnej, a także szkolenia młodzieży</t>
  </si>
  <si>
    <t>700.70095.0970</t>
  </si>
  <si>
    <t>Wpływy z różnych dochodw</t>
  </si>
  <si>
    <t>900.90004.0970</t>
  </si>
  <si>
    <t>Wydatki inwestycyjne jednostek budżetowych (kanalizacja Wolica Kozia 433 460,06 zł,</t>
  </si>
  <si>
    <t>600.60013.6300</t>
  </si>
  <si>
    <t>Wydatki na pomoc finansowąudzielaną między jednostkami samorządu terytorialnego</t>
  </si>
  <si>
    <t>na dofinansowanie własnych zadań inwestycyjnych i zakupów inwestycyjnych</t>
  </si>
  <si>
    <t>600.60013</t>
  </si>
  <si>
    <t>Drogi publiczne wojewódzkie</t>
  </si>
  <si>
    <t>600.60016.4010</t>
  </si>
  <si>
    <t>600.60016.4110</t>
  </si>
  <si>
    <t>600.60016.4120</t>
  </si>
  <si>
    <t>900.90004.4010</t>
  </si>
  <si>
    <t>900.90004.4110</t>
  </si>
  <si>
    <t>900.90004.4120</t>
  </si>
  <si>
    <t xml:space="preserve">Wydatki inwestycyjne jednostek budżetowych </t>
  </si>
  <si>
    <t>801.80101.6060</t>
  </si>
  <si>
    <t>801.80101.4228</t>
  </si>
  <si>
    <t>Zakup środków żywności ("Szkoła marzeń")</t>
  </si>
  <si>
    <t>801.80101.4229</t>
  </si>
  <si>
    <t>801.80101.4350</t>
  </si>
  <si>
    <t>801.80101.4580</t>
  </si>
  <si>
    <t>801.80104.4350</t>
  </si>
  <si>
    <t>801.80104.4580</t>
  </si>
  <si>
    <t>801.80104.6060</t>
  </si>
  <si>
    <t>801.80114.4350</t>
  </si>
  <si>
    <t>852.85212.6310</t>
  </si>
  <si>
    <t>na inwestycje i zakupy inwestycyjne z zakresu administracji</t>
  </si>
  <si>
    <t>751.75109.2010</t>
  </si>
  <si>
    <t>751.75109</t>
  </si>
  <si>
    <t>Wybory do rad gmin, rad powiatów i sejmików województw,</t>
  </si>
  <si>
    <t>wybory wójtów, burmistrzów i przeydentów miast oraz</t>
  </si>
  <si>
    <t>referenda gminne, powiatowe i wojewódzkie</t>
  </si>
  <si>
    <t>400.40003.0690</t>
  </si>
  <si>
    <t>Wpływy z róznych opłat</t>
  </si>
  <si>
    <t>750.75023.0690</t>
  </si>
  <si>
    <t>756.75618.0590</t>
  </si>
  <si>
    <t>Wpływy z opłat za koncesje i licencje</t>
  </si>
  <si>
    <t>Zakaup usug dostępu do sieci Internet</t>
  </si>
  <si>
    <t>852.85219.4350</t>
  </si>
  <si>
    <t>Wpływy z opłat za zarząd, użytkowanie i uzytkowanie</t>
  </si>
  <si>
    <t>wieczyste nieruchomości</t>
  </si>
  <si>
    <t>Wpływy z tytułu przekształcenia prawa wieczystego</t>
  </si>
  <si>
    <t>przysługującego osobom fizycznym w prawo własności</t>
  </si>
  <si>
    <t>Wpłaty z tytułu odpłatnego nabycia prawa własności</t>
  </si>
  <si>
    <t>700.70095.0690</t>
  </si>
  <si>
    <t>700.70095.0830</t>
  </si>
  <si>
    <t>700.70095.0910</t>
  </si>
  <si>
    <t>750.75011.2010</t>
  </si>
  <si>
    <t>750.75011.2360</t>
  </si>
  <si>
    <t>Dochody jednostek samorządu terytorialnego</t>
  </si>
  <si>
    <t>związane z realizacją zadań z zakresu administracji</t>
  </si>
  <si>
    <t>rządowej oraz innych zadań zleconych ustawami</t>
  </si>
  <si>
    <t>750.75023.0830</t>
  </si>
  <si>
    <t>751.75101.2010</t>
  </si>
  <si>
    <t>754.75414.2010</t>
  </si>
  <si>
    <t>756.75601.0350</t>
  </si>
  <si>
    <t>756.75615.0310</t>
  </si>
  <si>
    <t>756.75615.0320</t>
  </si>
  <si>
    <t>756.75615.0330</t>
  </si>
  <si>
    <t>756.75615.0340</t>
  </si>
  <si>
    <t>756.75615.0500</t>
  </si>
  <si>
    <t>756.75618.0410</t>
  </si>
  <si>
    <t>756.75618.0460</t>
  </si>
  <si>
    <t xml:space="preserve">         Zadania związane z realizacją zadań wspólnych realizowanych na podstawie</t>
  </si>
  <si>
    <t xml:space="preserve">                    umów i porozumień z jednostkami samorzadu terytorialnego</t>
  </si>
  <si>
    <t>Wydatki na pomoc finansową udzielaną między jednostkami</t>
  </si>
  <si>
    <t>samorządu terytorialnego na dofinansowanie własnych zadań</t>
  </si>
  <si>
    <t>bieżących</t>
  </si>
  <si>
    <t>inwestycyjnych i zakupów inwestycyjnych</t>
  </si>
  <si>
    <t>Dotacje celowe przekazane dla powiatu na zadania bieżące</t>
  </si>
  <si>
    <t>realizowane na podstawie porozumień (umów) między jednostkami</t>
  </si>
  <si>
    <t>samorządu terytorialnego</t>
  </si>
  <si>
    <t>Komendy powiatowe Panstwowej Straży Pożarnej</t>
  </si>
  <si>
    <t xml:space="preserve">                                                                                                  Rady Gminy Nowe Miasto nad Wartą</t>
  </si>
  <si>
    <t>756.75618.0480</t>
  </si>
  <si>
    <t>jednostek samorządu terytorialnego na podstawie ustaw</t>
  </si>
  <si>
    <t>Wpływy z opłat za zezwolenia na sprzedaż alkoholu</t>
  </si>
  <si>
    <t>756.75618.0490</t>
  </si>
  <si>
    <t>Wpływy z innych lokalnych opłat pobieranych przez</t>
  </si>
  <si>
    <t>jednostki samorządu terytorialnego na podstawie</t>
  </si>
  <si>
    <t>odrębnych ustaw</t>
  </si>
  <si>
    <t>756.75621.0010</t>
  </si>
  <si>
    <t>756.75621.0020</t>
  </si>
  <si>
    <t>758.75801.2920</t>
  </si>
  <si>
    <t>758.75807.2920</t>
  </si>
  <si>
    <t>758.75807</t>
  </si>
  <si>
    <t>Część wyrównawcza subwencji ogólnej dla gmin</t>
  </si>
  <si>
    <t>758.75814.0920</t>
  </si>
  <si>
    <t>801.80101.0750</t>
  </si>
  <si>
    <t>801.80101.0830</t>
  </si>
  <si>
    <t>(związków gmin)</t>
  </si>
  <si>
    <t>801.80104.0750</t>
  </si>
  <si>
    <t>801.80104.0830</t>
  </si>
  <si>
    <t>Przedszkola</t>
  </si>
  <si>
    <t>801.80110.0750</t>
  </si>
  <si>
    <t>852.85203.2010</t>
  </si>
  <si>
    <t>852.85203</t>
  </si>
  <si>
    <t>852.85212.2010</t>
  </si>
  <si>
    <t>852.85212</t>
  </si>
  <si>
    <t>852.85213.2010</t>
  </si>
  <si>
    <t>852.85213</t>
  </si>
  <si>
    <t>oraz niektóre świadczenia rodzinne</t>
  </si>
  <si>
    <t>852.85214.2010</t>
  </si>
  <si>
    <t>852.85214</t>
  </si>
  <si>
    <t>852.85219.0920</t>
  </si>
  <si>
    <t>852.85219</t>
  </si>
  <si>
    <t>852.85228.0830</t>
  </si>
  <si>
    <t>852.85228</t>
  </si>
  <si>
    <t>Pomoc społeczna</t>
  </si>
  <si>
    <t>900.90001.0690</t>
  </si>
  <si>
    <t>900.90001.0830</t>
  </si>
  <si>
    <t>900.90001.0910</t>
  </si>
  <si>
    <t>900.90002.0910</t>
  </si>
  <si>
    <t>900.90002.0690</t>
  </si>
  <si>
    <t>900.90002.0830</t>
  </si>
  <si>
    <t>900.90020.0400</t>
  </si>
  <si>
    <t>Wytwarzanie i zaopatrywanie w energię elektryczną, gaz</t>
  </si>
  <si>
    <t>i wodę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</si>
</sst>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#,##0.0000"/>
    <numFmt numFmtId="168" formatCode="0.000"/>
    <numFmt numFmtId="169" formatCode="#,##0.0\ &quot;zł&quot;;[Red]\-#,##0.0\ &quot;zł&quot;"/>
  </numFmts>
  <fonts count="5">
    <font>
      <sz val="10"/>
      <name val="Arial CE"/>
      <family val="0"/>
    </font>
    <font>
      <b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Border="1" applyAlignment="1">
      <alignment/>
    </xf>
    <xf numFmtId="0" fontId="1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Font="1" applyBorder="1" applyAlignment="1">
      <alignment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8" xfId="0" applyFont="1" applyBorder="1" applyAlignment="1">
      <alignment/>
    </xf>
    <xf numFmtId="4" fontId="0" fillId="0" borderId="7" xfId="0" applyNumberFormat="1" applyBorder="1" applyAlignment="1">
      <alignment/>
    </xf>
    <xf numFmtId="4" fontId="0" fillId="0" borderId="8" xfId="0" applyNumberFormat="1" applyBorder="1" applyAlignment="1">
      <alignment/>
    </xf>
    <xf numFmtId="4" fontId="1" fillId="0" borderId="7" xfId="0" applyNumberFormat="1" applyFont="1" applyBorder="1" applyAlignment="1">
      <alignment/>
    </xf>
    <xf numFmtId="0" fontId="0" fillId="0" borderId="7" xfId="0" applyBorder="1" applyAlignment="1">
      <alignment horizontal="left"/>
    </xf>
    <xf numFmtId="4" fontId="0" fillId="0" borderId="9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/>
    </xf>
    <xf numFmtId="0" fontId="0" fillId="0" borderId="2" xfId="0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Border="1" applyAlignment="1">
      <alignment/>
    </xf>
    <xf numFmtId="4" fontId="1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0" xfId="0" applyFont="1" applyBorder="1" applyAlignment="1">
      <alignment/>
    </xf>
    <xf numFmtId="0" fontId="1" fillId="0" borderId="13" xfId="0" applyFont="1" applyBorder="1" applyAlignment="1">
      <alignment horizontal="left"/>
    </xf>
    <xf numFmtId="4" fontId="0" fillId="0" borderId="0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7" xfId="0" applyNumberFormat="1" applyFont="1" applyBorder="1" applyAlignment="1">
      <alignment horizontal="right"/>
    </xf>
    <xf numFmtId="0" fontId="0" fillId="0" borderId="8" xfId="0" applyFont="1" applyBorder="1" applyAlignment="1">
      <alignment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 horizontal="right"/>
    </xf>
    <xf numFmtId="0" fontId="0" fillId="0" borderId="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4" fontId="0" fillId="0" borderId="8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7" xfId="0" applyNumberForma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7" xfId="0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7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9" xfId="0" applyBorder="1" applyAlignment="1">
      <alignment/>
    </xf>
    <xf numFmtId="4" fontId="0" fillId="0" borderId="16" xfId="0" applyNumberFormat="1" applyBorder="1" applyAlignment="1">
      <alignment/>
    </xf>
    <xf numFmtId="0" fontId="0" fillId="0" borderId="20" xfId="0" applyBorder="1" applyAlignment="1">
      <alignment/>
    </xf>
    <xf numFmtId="4" fontId="0" fillId="0" borderId="19" xfId="0" applyNumberFormat="1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0" fillId="0" borderId="20" xfId="0" applyNumberFormat="1" applyBorder="1" applyAlignment="1">
      <alignment/>
    </xf>
    <xf numFmtId="4" fontId="0" fillId="0" borderId="22" xfId="0" applyNumberFormat="1" applyBorder="1" applyAlignment="1">
      <alignment/>
    </xf>
    <xf numFmtId="0" fontId="0" fillId="0" borderId="19" xfId="0" applyBorder="1" applyAlignment="1">
      <alignment horizontal="lef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9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6" xfId="0" applyFont="1" applyBorder="1" applyAlignment="1">
      <alignment/>
    </xf>
    <xf numFmtId="4" fontId="1" fillId="0" borderId="26" xfId="0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" fontId="1" fillId="0" borderId="30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2" xfId="0" applyFont="1" applyBorder="1" applyAlignment="1">
      <alignment/>
    </xf>
    <xf numFmtId="0" fontId="1" fillId="0" borderId="33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0" fillId="0" borderId="25" xfId="0" applyNumberFormat="1" applyBorder="1" applyAlignment="1">
      <alignment/>
    </xf>
    <xf numFmtId="0" fontId="0" fillId="0" borderId="19" xfId="0" applyFill="1" applyBorder="1" applyAlignment="1">
      <alignment/>
    </xf>
    <xf numFmtId="4" fontId="0" fillId="0" borderId="24" xfId="0" applyNumberFormat="1" applyBorder="1" applyAlignment="1">
      <alignment/>
    </xf>
    <xf numFmtId="4" fontId="1" fillId="0" borderId="36" xfId="0" applyNumberFormat="1" applyFont="1" applyBorder="1" applyAlignment="1">
      <alignment/>
    </xf>
    <xf numFmtId="0" fontId="0" fillId="0" borderId="23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1" fillId="0" borderId="26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8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3" xfId="0" applyFont="1" applyBorder="1" applyAlignment="1">
      <alignment/>
    </xf>
    <xf numFmtId="0" fontId="0" fillId="0" borderId="18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31" xfId="0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0" fillId="0" borderId="3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2" xfId="0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16" xfId="0" applyNumberFormat="1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0" fillId="0" borderId="21" xfId="0" applyFont="1" applyBorder="1" applyAlignment="1">
      <alignment horizontal="left"/>
    </xf>
    <xf numFmtId="0" fontId="1" fillId="0" borderId="7" xfId="0" applyFont="1" applyBorder="1" applyAlignment="1">
      <alignment/>
    </xf>
    <xf numFmtId="0" fontId="0" fillId="0" borderId="9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20" xfId="0" applyFont="1" applyBorder="1" applyAlignment="1">
      <alignment horizontal="left"/>
    </xf>
    <xf numFmtId="4" fontId="1" fillId="0" borderId="22" xfId="0" applyNumberFormat="1" applyFont="1" applyBorder="1" applyAlignment="1">
      <alignment/>
    </xf>
    <xf numFmtId="4" fontId="1" fillId="0" borderId="35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1" fillId="0" borderId="9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4" fontId="0" fillId="0" borderId="7" xfId="0" applyNumberFormat="1" applyFont="1" applyBorder="1" applyAlignment="1">
      <alignment/>
    </xf>
    <xf numFmtId="4" fontId="0" fillId="0" borderId="8" xfId="0" applyNumberFormat="1" applyFont="1" applyBorder="1" applyAlignment="1">
      <alignment/>
    </xf>
    <xf numFmtId="4" fontId="1" fillId="0" borderId="7" xfId="0" applyNumberFormat="1" applyFont="1" applyFill="1" applyBorder="1" applyAlignment="1">
      <alignment/>
    </xf>
    <xf numFmtId="4" fontId="0" fillId="0" borderId="7" xfId="0" applyNumberFormat="1" applyFont="1" applyFill="1" applyBorder="1" applyAlignment="1">
      <alignment horizontal="right"/>
    </xf>
    <xf numFmtId="4" fontId="1" fillId="0" borderId="7" xfId="0" applyNumberFormat="1" applyFont="1" applyBorder="1" applyAlignment="1">
      <alignment horizontal="center"/>
    </xf>
    <xf numFmtId="4" fontId="0" fillId="0" borderId="8" xfId="0" applyNumberFormat="1" applyFont="1" applyBorder="1" applyAlignment="1">
      <alignment/>
    </xf>
    <xf numFmtId="4" fontId="0" fillId="0" borderId="9" xfId="0" applyNumberFormat="1" applyFont="1" applyBorder="1" applyAlignment="1">
      <alignment/>
    </xf>
    <xf numFmtId="4" fontId="0" fillId="0" borderId="9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2" fontId="0" fillId="0" borderId="21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25" xfId="0" applyNumberFormat="1" applyFont="1" applyBorder="1" applyAlignment="1">
      <alignment horizontal="right"/>
    </xf>
    <xf numFmtId="0" fontId="0" fillId="0" borderId="23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4" fontId="0" fillId="0" borderId="21" xfId="0" applyNumberFormat="1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4" fontId="1" fillId="0" borderId="38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4" fontId="1" fillId="0" borderId="41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7" xfId="0" applyFont="1" applyBorder="1" applyAlignment="1">
      <alignment horizontal="right"/>
    </xf>
    <xf numFmtId="0" fontId="0" fillId="0" borderId="0" xfId="0" applyFont="1" applyAlignment="1">
      <alignment horizontal="right"/>
    </xf>
    <xf numFmtId="2" fontId="0" fillId="0" borderId="7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0" fillId="0" borderId="1" xfId="0" applyFont="1" applyBorder="1" applyAlignment="1">
      <alignment horizontal="right"/>
    </xf>
    <xf numFmtId="4" fontId="1" fillId="0" borderId="7" xfId="0" applyNumberFormat="1" applyFont="1" applyBorder="1" applyAlignment="1">
      <alignment horizontal="right"/>
    </xf>
    <xf numFmtId="4" fontId="0" fillId="0" borderId="3" xfId="0" applyNumberFormat="1" applyFont="1" applyBorder="1" applyAlignment="1">
      <alignment horizontal="right"/>
    </xf>
    <xf numFmtId="3" fontId="0" fillId="0" borderId="15" xfId="0" applyNumberFormat="1" applyBorder="1" applyAlignment="1">
      <alignment/>
    </xf>
    <xf numFmtId="4" fontId="0" fillId="0" borderId="12" xfId="0" applyNumberFormat="1" applyFont="1" applyBorder="1" applyAlignment="1">
      <alignment horizontal="right"/>
    </xf>
    <xf numFmtId="4" fontId="0" fillId="0" borderId="12" xfId="0" applyNumberForma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31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0" borderId="8" xfId="0" applyFont="1" applyBorder="1" applyAlignment="1">
      <alignment horizontal="right"/>
    </xf>
    <xf numFmtId="4" fontId="1" fillId="0" borderId="33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 horizontal="left"/>
    </xf>
    <xf numFmtId="0" fontId="1" fillId="0" borderId="22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4" fontId="1" fillId="0" borderId="36" xfId="0" applyNumberFormat="1" applyFont="1" applyBorder="1" applyAlignment="1">
      <alignment horizontal="right"/>
    </xf>
    <xf numFmtId="2" fontId="0" fillId="0" borderId="19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0" fillId="0" borderId="7" xfId="0" applyFont="1" applyBorder="1" applyAlignment="1">
      <alignment/>
    </xf>
    <xf numFmtId="4" fontId="0" fillId="0" borderId="7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7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0" fillId="0" borderId="9" xfId="0" applyFont="1" applyBorder="1" applyAlignment="1">
      <alignment/>
    </xf>
    <xf numFmtId="0" fontId="0" fillId="0" borderId="3" xfId="0" applyFont="1" applyBorder="1" applyAlignment="1">
      <alignment/>
    </xf>
    <xf numFmtId="4" fontId="0" fillId="0" borderId="9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45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4" fontId="0" fillId="0" borderId="14" xfId="0" applyNumberFormat="1" applyFont="1" applyBorder="1" applyAlignment="1">
      <alignment horizontal="right"/>
    </xf>
    <xf numFmtId="0" fontId="0" fillId="0" borderId="8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46" xfId="0" applyFont="1" applyBorder="1" applyAlignment="1">
      <alignment/>
    </xf>
    <xf numFmtId="4" fontId="0" fillId="0" borderId="46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4" fontId="0" fillId="0" borderId="14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47" xfId="0" applyFont="1" applyBorder="1" applyAlignment="1">
      <alignment/>
    </xf>
    <xf numFmtId="4" fontId="1" fillId="0" borderId="47" xfId="0" applyNumberFormat="1" applyFont="1" applyBorder="1" applyAlignment="1">
      <alignment/>
    </xf>
    <xf numFmtId="4" fontId="1" fillId="0" borderId="32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0" fontId="1" fillId="0" borderId="12" xfId="0" applyFont="1" applyBorder="1" applyAlignment="1">
      <alignment/>
    </xf>
    <xf numFmtId="3" fontId="0" fillId="0" borderId="14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31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4" fontId="0" fillId="0" borderId="49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7" xfId="0" applyFont="1" applyBorder="1" applyAlignment="1">
      <alignment/>
    </xf>
    <xf numFmtId="3" fontId="0" fillId="0" borderId="47" xfId="0" applyNumberFormat="1" applyFont="1" applyBorder="1" applyAlignment="1">
      <alignment/>
    </xf>
    <xf numFmtId="4" fontId="0" fillId="0" borderId="32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47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33" xfId="0" applyFont="1" applyBorder="1" applyAlignment="1">
      <alignment/>
    </xf>
    <xf numFmtId="0" fontId="1" fillId="0" borderId="38" xfId="0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" xfId="0" applyFont="1" applyBorder="1" applyAlignment="1">
      <alignment/>
    </xf>
    <xf numFmtId="4" fontId="0" fillId="0" borderId="8" xfId="0" applyNumberFormat="1" applyFont="1" applyBorder="1" applyAlignment="1">
      <alignment horizontal="right"/>
    </xf>
    <xf numFmtId="4" fontId="0" fillId="0" borderId="7" xfId="0" applyNumberFormat="1" applyFont="1" applyBorder="1" applyAlignment="1">
      <alignment horizontal="right"/>
    </xf>
    <xf numFmtId="0" fontId="1" fillId="0" borderId="9" xfId="0" applyFont="1" applyBorder="1" applyAlignment="1">
      <alignment horizontal="left"/>
    </xf>
    <xf numFmtId="4" fontId="1" fillId="0" borderId="9" xfId="0" applyNumberFormat="1" applyFont="1" applyBorder="1" applyAlignment="1">
      <alignment/>
    </xf>
    <xf numFmtId="0" fontId="1" fillId="0" borderId="50" xfId="0" applyFont="1" applyBorder="1" applyAlignment="1">
      <alignment/>
    </xf>
    <xf numFmtId="4" fontId="1" fillId="0" borderId="50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" fontId="0" fillId="0" borderId="46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center"/>
    </xf>
    <xf numFmtId="0" fontId="1" fillId="0" borderId="32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4" fontId="1" fillId="0" borderId="47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0" fillId="0" borderId="48" xfId="0" applyNumberFormat="1" applyFont="1" applyBorder="1" applyAlignment="1">
      <alignment/>
    </xf>
    <xf numFmtId="3" fontId="1" fillId="0" borderId="47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4" fontId="0" fillId="0" borderId="1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" xfId="0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41" xfId="0" applyFont="1" applyBorder="1" applyAlignment="1">
      <alignment/>
    </xf>
    <xf numFmtId="0" fontId="1" fillId="0" borderId="30" xfId="0" applyFont="1" applyBorder="1" applyAlignment="1">
      <alignment/>
    </xf>
    <xf numFmtId="4" fontId="1" fillId="0" borderId="30" xfId="0" applyNumberFormat="1" applyFont="1" applyBorder="1" applyAlignment="1">
      <alignment/>
    </xf>
    <xf numFmtId="4" fontId="0" fillId="0" borderId="8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4" fontId="1" fillId="0" borderId="7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/>
    </xf>
    <xf numFmtId="3" fontId="1" fillId="0" borderId="7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4" fontId="0" fillId="0" borderId="31" xfId="0" applyNumberFormat="1" applyFont="1" applyBorder="1" applyAlignment="1">
      <alignment/>
    </xf>
    <xf numFmtId="4" fontId="1" fillId="0" borderId="45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1" fillId="0" borderId="17" xfId="0" applyFont="1" applyBorder="1" applyAlignment="1">
      <alignment horizontal="center"/>
    </xf>
    <xf numFmtId="0" fontId="0" fillId="0" borderId="51" xfId="0" applyBorder="1" applyAlignment="1">
      <alignment/>
    </xf>
    <xf numFmtId="4" fontId="0" fillId="0" borderId="52" xfId="0" applyNumberFormat="1" applyBorder="1" applyAlignment="1">
      <alignment/>
    </xf>
    <xf numFmtId="4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/>
    </xf>
    <xf numFmtId="4" fontId="1" fillId="0" borderId="37" xfId="0" applyNumberFormat="1" applyFont="1" applyBorder="1" applyAlignment="1">
      <alignment/>
    </xf>
    <xf numFmtId="4" fontId="0" fillId="0" borderId="51" xfId="0" applyNumberFormat="1" applyBorder="1" applyAlignment="1">
      <alignment/>
    </xf>
    <xf numFmtId="4" fontId="0" fillId="0" borderId="53" xfId="0" applyNumberFormat="1" applyBorder="1" applyAlignment="1">
      <alignment/>
    </xf>
    <xf numFmtId="0" fontId="1" fillId="0" borderId="21" xfId="0" applyFont="1" applyBorder="1" applyAlignment="1">
      <alignment/>
    </xf>
    <xf numFmtId="2" fontId="0" fillId="0" borderId="23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16" xfId="0" applyNumberForma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2" fontId="0" fillId="0" borderId="0" xfId="0" applyNumberForma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0" fillId="0" borderId="14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3" fontId="0" fillId="0" borderId="9" xfId="0" applyNumberFormat="1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1" fillId="0" borderId="14" xfId="0" applyFont="1" applyBorder="1" applyAlignment="1">
      <alignment horizontal="left"/>
    </xf>
    <xf numFmtId="3" fontId="1" fillId="0" borderId="7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4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31" xfId="0" applyFont="1" applyFill="1" applyBorder="1" applyAlignment="1">
      <alignment/>
    </xf>
    <xf numFmtId="0" fontId="0" fillId="0" borderId="2" xfId="0" applyFont="1" applyBorder="1" applyAlignment="1">
      <alignment horizontal="right"/>
    </xf>
    <xf numFmtId="4" fontId="0" fillId="0" borderId="23" xfId="0" applyNumberFormat="1" applyBorder="1" applyAlignment="1">
      <alignment/>
    </xf>
    <xf numFmtId="4" fontId="1" fillId="0" borderId="17" xfId="0" applyNumberFormat="1" applyFont="1" applyBorder="1" applyAlignment="1">
      <alignment/>
    </xf>
    <xf numFmtId="0" fontId="0" fillId="0" borderId="23" xfId="0" applyBorder="1" applyAlignment="1">
      <alignment horizontal="left"/>
    </xf>
    <xf numFmtId="4" fontId="0" fillId="0" borderId="17" xfId="0" applyNumberFormat="1" applyBorder="1" applyAlignment="1">
      <alignment/>
    </xf>
    <xf numFmtId="4" fontId="1" fillId="0" borderId="16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1" fillId="0" borderId="19" xfId="0" applyFont="1" applyFill="1" applyBorder="1" applyAlignment="1">
      <alignment horizontal="left"/>
    </xf>
    <xf numFmtId="0" fontId="0" fillId="0" borderId="51" xfId="0" applyFont="1" applyFill="1" applyBorder="1" applyAlignment="1">
      <alignment horizontal="left"/>
    </xf>
    <xf numFmtId="4" fontId="0" fillId="0" borderId="52" xfId="0" applyNumberFormat="1" applyFont="1" applyBorder="1" applyAlignment="1">
      <alignment horizontal="right"/>
    </xf>
    <xf numFmtId="0" fontId="0" fillId="0" borderId="20" xfId="0" applyFont="1" applyFill="1" applyBorder="1" applyAlignment="1">
      <alignment horizontal="left"/>
    </xf>
    <xf numFmtId="4" fontId="0" fillId="0" borderId="17" xfId="0" applyNumberFormat="1" applyFont="1" applyBorder="1" applyAlignment="1">
      <alignment horizontal="right"/>
    </xf>
    <xf numFmtId="4" fontId="0" fillId="0" borderId="3" xfId="0" applyNumberFormat="1" applyBorder="1" applyAlignment="1">
      <alignment/>
    </xf>
    <xf numFmtId="4" fontId="0" fillId="0" borderId="7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1" fillId="0" borderId="8" xfId="0" applyNumberFormat="1" applyFont="1" applyBorder="1" applyAlignment="1">
      <alignment/>
    </xf>
    <xf numFmtId="0" fontId="0" fillId="0" borderId="11" xfId="0" applyFont="1" applyBorder="1" applyAlignment="1">
      <alignment horizontal="left"/>
    </xf>
    <xf numFmtId="4" fontId="0" fillId="0" borderId="11" xfId="0" applyNumberFormat="1" applyFont="1" applyBorder="1" applyAlignment="1">
      <alignment horizontal="right"/>
    </xf>
    <xf numFmtId="0" fontId="0" fillId="0" borderId="3" xfId="0" applyFont="1" applyBorder="1" applyAlignment="1">
      <alignment horizontal="left"/>
    </xf>
    <xf numFmtId="4" fontId="0" fillId="0" borderId="14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0" fontId="0" fillId="0" borderId="31" xfId="0" applyFont="1" applyBorder="1" applyAlignment="1">
      <alignment/>
    </xf>
    <xf numFmtId="4" fontId="0" fillId="0" borderId="48" xfId="0" applyNumberFormat="1" applyFont="1" applyBorder="1" applyAlignment="1">
      <alignment/>
    </xf>
    <xf numFmtId="4" fontId="0" fillId="0" borderId="49" xfId="0" applyNumberFormat="1" applyFont="1" applyBorder="1" applyAlignment="1">
      <alignment/>
    </xf>
    <xf numFmtId="4" fontId="1" fillId="0" borderId="9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38" xfId="0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4" fontId="0" fillId="0" borderId="1" xfId="0" applyNumberFormat="1" applyBorder="1" applyAlignment="1">
      <alignment horizontal="right"/>
    </xf>
    <xf numFmtId="4" fontId="0" fillId="0" borderId="24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1" fillId="0" borderId="7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5" xfId="0" applyNumberFormat="1" applyBorder="1" applyAlignment="1">
      <alignment/>
    </xf>
    <xf numFmtId="0" fontId="1" fillId="0" borderId="8" xfId="0" applyFont="1" applyBorder="1" applyAlignment="1">
      <alignment horizontal="left"/>
    </xf>
    <xf numFmtId="4" fontId="1" fillId="0" borderId="8" xfId="0" applyNumberFormat="1" applyFont="1" applyBorder="1" applyAlignment="1">
      <alignment/>
    </xf>
    <xf numFmtId="0" fontId="1" fillId="0" borderId="18" xfId="0" applyFont="1" applyBorder="1" applyAlignment="1">
      <alignment horizontal="left"/>
    </xf>
    <xf numFmtId="2" fontId="1" fillId="0" borderId="18" xfId="0" applyNumberFormat="1" applyFont="1" applyBorder="1" applyAlignment="1">
      <alignment/>
    </xf>
    <xf numFmtId="2" fontId="1" fillId="0" borderId="34" xfId="0" applyNumberFormat="1" applyFont="1" applyBorder="1" applyAlignment="1">
      <alignment/>
    </xf>
    <xf numFmtId="4" fontId="1" fillId="0" borderId="34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1" fillId="0" borderId="13" xfId="0" applyNumberFormat="1" applyFont="1" applyBorder="1" applyAlignment="1">
      <alignment horizontal="right"/>
    </xf>
    <xf numFmtId="0" fontId="1" fillId="0" borderId="8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46" xfId="0" applyFont="1" applyBorder="1" applyAlignment="1">
      <alignment/>
    </xf>
    <xf numFmtId="4" fontId="1" fillId="0" borderId="46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8" xfId="0" applyNumberFormat="1" applyFont="1" applyBorder="1" applyAlignment="1">
      <alignment horizontal="right"/>
    </xf>
    <xf numFmtId="2" fontId="0" fillId="0" borderId="20" xfId="0" applyNumberFormat="1" applyBorder="1" applyAlignment="1">
      <alignment/>
    </xf>
    <xf numFmtId="0" fontId="0" fillId="0" borderId="3" xfId="0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4" fontId="1" fillId="0" borderId="17" xfId="0" applyNumberFormat="1" applyFont="1" applyBorder="1" applyAlignment="1">
      <alignment horizontal="right"/>
    </xf>
    <xf numFmtId="0" fontId="1" fillId="0" borderId="54" xfId="0" applyFont="1" applyBorder="1" applyAlignment="1">
      <alignment horizontal="left"/>
    </xf>
    <xf numFmtId="0" fontId="1" fillId="0" borderId="54" xfId="0" applyFont="1" applyBorder="1" applyAlignment="1">
      <alignment/>
    </xf>
    <xf numFmtId="4" fontId="1" fillId="0" borderId="55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5"/>
  <sheetViews>
    <sheetView view="pageBreakPreview" zoomScaleSheetLayoutView="100" workbookViewId="0" topLeftCell="A1">
      <selection activeCell="A26" sqref="A26"/>
    </sheetView>
  </sheetViews>
  <sheetFormatPr defaultColWidth="9.00390625" defaultRowHeight="12.75"/>
  <cols>
    <col min="1" max="1" width="14.25390625" style="0" customWidth="1"/>
    <col min="2" max="2" width="54.375" style="0" customWidth="1"/>
    <col min="3" max="3" width="13.125" style="0" customWidth="1"/>
    <col min="4" max="4" width="12.25390625" style="0" customWidth="1"/>
    <col min="5" max="5" width="16.25390625" style="0" customWidth="1"/>
  </cols>
  <sheetData>
    <row r="1" ht="12.75">
      <c r="B1" t="s">
        <v>341</v>
      </c>
    </row>
    <row r="2" ht="12.75">
      <c r="B2" t="s">
        <v>342</v>
      </c>
    </row>
    <row r="3" ht="12.75">
      <c r="B3" t="s">
        <v>343</v>
      </c>
    </row>
    <row r="8" spans="2:3" ht="12.75">
      <c r="B8" s="65" t="s">
        <v>225</v>
      </c>
      <c r="C8" s="65"/>
    </row>
    <row r="9" spans="1:5" ht="13.5" thickBot="1">
      <c r="A9" s="3"/>
      <c r="B9" s="3"/>
      <c r="C9" s="3"/>
      <c r="D9" s="30"/>
      <c r="E9" s="30"/>
    </row>
    <row r="10" spans="1:5" ht="13.5" thickTop="1">
      <c r="A10" s="6" t="s">
        <v>782</v>
      </c>
      <c r="B10" s="102"/>
      <c r="C10" s="98" t="s">
        <v>72</v>
      </c>
      <c r="D10" s="179"/>
      <c r="E10" s="157" t="s">
        <v>480</v>
      </c>
    </row>
    <row r="11" spans="1:5" ht="13.5" thickBot="1">
      <c r="A11" s="7" t="s">
        <v>781</v>
      </c>
      <c r="B11" s="103" t="s">
        <v>783</v>
      </c>
      <c r="C11" s="99" t="s">
        <v>114</v>
      </c>
      <c r="D11" s="180" t="s">
        <v>479</v>
      </c>
      <c r="E11" s="182" t="s">
        <v>481</v>
      </c>
    </row>
    <row r="12" spans="1:5" ht="13.5" thickTop="1">
      <c r="A12" s="8" t="s">
        <v>435</v>
      </c>
      <c r="B12" s="8" t="s">
        <v>436</v>
      </c>
      <c r="C12" s="100" t="s">
        <v>437</v>
      </c>
      <c r="D12" s="181" t="s">
        <v>747</v>
      </c>
      <c r="E12" s="183" t="s">
        <v>829</v>
      </c>
    </row>
    <row r="13" spans="1:5" ht="12.75">
      <c r="A13" s="14"/>
      <c r="B13" s="14"/>
      <c r="C13" s="34"/>
      <c r="E13" s="14"/>
    </row>
    <row r="14" spans="1:5" ht="12.75">
      <c r="A14" s="14" t="s">
        <v>788</v>
      </c>
      <c r="B14" s="14" t="s">
        <v>789</v>
      </c>
      <c r="C14" s="40">
        <f>SUM(C90)</f>
        <v>747415</v>
      </c>
      <c r="D14" s="40">
        <f>SUM(D90)</f>
        <v>0</v>
      </c>
      <c r="E14" s="40">
        <f>SUM(E90)</f>
        <v>747415</v>
      </c>
    </row>
    <row r="15" spans="1:5" ht="12.75">
      <c r="A15" s="25" t="s">
        <v>791</v>
      </c>
      <c r="B15" s="14" t="s">
        <v>792</v>
      </c>
      <c r="C15" s="40">
        <f>SUM(C98)</f>
        <v>3400</v>
      </c>
      <c r="D15" s="40">
        <f>SUM(D98)</f>
        <v>0</v>
      </c>
      <c r="E15" s="40">
        <f>SUM(E98)</f>
        <v>3400</v>
      </c>
    </row>
    <row r="16" spans="1:5" ht="12.75">
      <c r="A16" s="25">
        <v>400</v>
      </c>
      <c r="B16" s="14" t="s">
        <v>999</v>
      </c>
      <c r="C16" s="40">
        <f>SUM(C115)</f>
        <v>542069</v>
      </c>
      <c r="D16" s="40">
        <f>SUM(D115)</f>
        <v>0</v>
      </c>
      <c r="E16" s="40">
        <f>SUM(E115)</f>
        <v>542069</v>
      </c>
    </row>
    <row r="17" spans="1:5" ht="12.75">
      <c r="A17" s="25"/>
      <c r="B17" s="14" t="s">
        <v>1000</v>
      </c>
      <c r="C17" s="40"/>
      <c r="E17" s="14"/>
    </row>
    <row r="18" spans="1:5" ht="12.75">
      <c r="A18" s="25">
        <v>600</v>
      </c>
      <c r="B18" s="14" t="s">
        <v>268</v>
      </c>
      <c r="C18" s="40">
        <f>SUM(C130)</f>
        <v>490118</v>
      </c>
      <c r="D18" s="40">
        <f>SUM(D130)</f>
        <v>0</v>
      </c>
      <c r="E18" s="40">
        <f>SUM(E130)</f>
        <v>490118</v>
      </c>
    </row>
    <row r="19" spans="1:5" ht="12.75">
      <c r="A19" s="25">
        <v>700</v>
      </c>
      <c r="B19" s="14" t="s">
        <v>796</v>
      </c>
      <c r="C19" s="40">
        <f>SUM(C160)</f>
        <v>615351</v>
      </c>
      <c r="D19" s="40">
        <f>SUM(D160)</f>
        <v>0</v>
      </c>
      <c r="E19" s="40">
        <f>SUM(E160)</f>
        <v>615351</v>
      </c>
    </row>
    <row r="20" spans="1:5" ht="12.75">
      <c r="A20" s="25">
        <v>730</v>
      </c>
      <c r="B20" s="14" t="s">
        <v>462</v>
      </c>
      <c r="C20" s="40">
        <f>SUM(C167)</f>
        <v>3200</v>
      </c>
      <c r="D20" s="40">
        <f>SUM(D167)</f>
        <v>0</v>
      </c>
      <c r="E20" s="40">
        <f>SUM(E167)</f>
        <v>3200</v>
      </c>
    </row>
    <row r="21" spans="1:5" ht="12.75">
      <c r="A21" s="25">
        <v>750</v>
      </c>
      <c r="B21" s="14" t="s">
        <v>808</v>
      </c>
      <c r="C21" s="40">
        <f>SUM(C182)</f>
        <v>71320</v>
      </c>
      <c r="D21" s="40">
        <f>SUM(D182)</f>
        <v>0</v>
      </c>
      <c r="E21" s="40">
        <f>SUM(E182)</f>
        <v>71320</v>
      </c>
    </row>
    <row r="22" spans="1:5" ht="12.75">
      <c r="A22" s="25">
        <v>751</v>
      </c>
      <c r="B22" s="14" t="s">
        <v>0</v>
      </c>
      <c r="C22" s="40">
        <f>SUM(C199)</f>
        <v>29853</v>
      </c>
      <c r="D22" s="40">
        <f>SUM(D199)</f>
        <v>0</v>
      </c>
      <c r="E22" s="40">
        <f>SUM(E199)</f>
        <v>29853</v>
      </c>
    </row>
    <row r="23" spans="1:5" ht="12.75">
      <c r="A23" s="25"/>
      <c r="B23" s="14" t="s">
        <v>1</v>
      </c>
      <c r="C23" s="40"/>
      <c r="E23" s="14"/>
    </row>
    <row r="24" spans="1:5" ht="12.75">
      <c r="A24" s="25">
        <v>754</v>
      </c>
      <c r="B24" s="14" t="s">
        <v>734</v>
      </c>
      <c r="C24" s="40">
        <f>SUM(C208)</f>
        <v>400</v>
      </c>
      <c r="D24" s="40">
        <f>SUM(D208)</f>
        <v>0</v>
      </c>
      <c r="E24" s="40">
        <f>SUM(E208)</f>
        <v>400</v>
      </c>
    </row>
    <row r="25" spans="1:5" ht="12.75">
      <c r="A25" s="25">
        <v>756</v>
      </c>
      <c r="B25" s="14" t="s">
        <v>2</v>
      </c>
      <c r="C25" s="40">
        <f>SUM(C263)</f>
        <v>4975092</v>
      </c>
      <c r="D25" s="40">
        <f>SUM(D263)</f>
        <v>0</v>
      </c>
      <c r="E25" s="40">
        <f>SUM(E263)</f>
        <v>4975092</v>
      </c>
    </row>
    <row r="26" spans="1:5" ht="12.75">
      <c r="A26" s="25"/>
      <c r="B26" s="14" t="s">
        <v>3</v>
      </c>
      <c r="C26" s="40"/>
      <c r="E26" s="14"/>
    </row>
    <row r="27" spans="1:5" ht="12.75">
      <c r="A27" s="25"/>
      <c r="B27" s="14" t="s">
        <v>71</v>
      </c>
      <c r="C27" s="40"/>
      <c r="E27" s="14"/>
    </row>
    <row r="28" spans="1:5" ht="12.75">
      <c r="A28" s="25">
        <v>758</v>
      </c>
      <c r="B28" s="14" t="s">
        <v>431</v>
      </c>
      <c r="C28" s="40">
        <f>SUM(C290)</f>
        <v>6867320</v>
      </c>
      <c r="D28" s="40">
        <f>SUM(D290)</f>
        <v>76097</v>
      </c>
      <c r="E28" s="40">
        <f>SUM(E290)</f>
        <v>6943417</v>
      </c>
    </row>
    <row r="29" spans="1:5" ht="12.75">
      <c r="A29" s="25">
        <v>801</v>
      </c>
      <c r="B29" s="14" t="s">
        <v>434</v>
      </c>
      <c r="C29" s="40">
        <f>SUM(C336)</f>
        <v>951293</v>
      </c>
      <c r="D29" s="40">
        <f>SUM(D336)</f>
        <v>50298</v>
      </c>
      <c r="E29" s="40">
        <f>SUM(E336)</f>
        <v>1001591</v>
      </c>
    </row>
    <row r="30" spans="1:5" ht="12.75">
      <c r="A30" s="25">
        <v>851</v>
      </c>
      <c r="B30" s="14" t="s">
        <v>458</v>
      </c>
      <c r="C30" s="40">
        <f>SUM(C343)</f>
        <v>30000</v>
      </c>
      <c r="D30" s="40">
        <f>SUM(D343)</f>
        <v>0</v>
      </c>
      <c r="E30" s="40">
        <f>SUM(E343)</f>
        <v>30000</v>
      </c>
    </row>
    <row r="31" spans="1:5" ht="12.75">
      <c r="A31" s="25">
        <v>852</v>
      </c>
      <c r="B31" s="14" t="s">
        <v>991</v>
      </c>
      <c r="C31" s="40">
        <f>SUM(C419)</f>
        <v>4060221</v>
      </c>
      <c r="D31" s="40">
        <f>SUM(D419)</f>
        <v>0</v>
      </c>
      <c r="E31" s="40">
        <f>SUM(E419)</f>
        <v>4060221</v>
      </c>
    </row>
    <row r="32" spans="1:5" ht="12.75">
      <c r="A32" s="25">
        <v>854</v>
      </c>
      <c r="B32" s="14" t="s">
        <v>440</v>
      </c>
      <c r="C32" s="40">
        <f>SUM(C440)</f>
        <v>418797</v>
      </c>
      <c r="D32" s="40">
        <f>SUM(D440)</f>
        <v>8012</v>
      </c>
      <c r="E32" s="40">
        <f>SUM(E440)</f>
        <v>426809</v>
      </c>
    </row>
    <row r="33" spans="1:5" ht="12.75">
      <c r="A33" s="25">
        <v>900</v>
      </c>
      <c r="B33" s="14" t="s">
        <v>744</v>
      </c>
      <c r="C33" s="40">
        <f>SUM(C459)</f>
        <v>316363</v>
      </c>
      <c r="D33" s="40">
        <f>SUM(D459)</f>
        <v>0</v>
      </c>
      <c r="E33" s="40">
        <f>SUM(E459)</f>
        <v>316363</v>
      </c>
    </row>
    <row r="34" spans="1:5" ht="12.75">
      <c r="A34" s="25">
        <v>926</v>
      </c>
      <c r="B34" s="14" t="s">
        <v>463</v>
      </c>
      <c r="C34" s="40">
        <f>SUM(C466)</f>
        <v>10000</v>
      </c>
      <c r="D34" s="40">
        <f>SUM(D466)</f>
        <v>0</v>
      </c>
      <c r="E34" s="40">
        <f>SUM(E466)</f>
        <v>10000</v>
      </c>
    </row>
    <row r="35" spans="1:5" ht="13.5" thickBot="1">
      <c r="A35" s="14"/>
      <c r="B35" s="14"/>
      <c r="C35" s="40"/>
      <c r="D35" s="106"/>
      <c r="E35" s="12"/>
    </row>
    <row r="36" spans="1:5" ht="13.5" thickBot="1">
      <c r="A36" s="27"/>
      <c r="B36" s="104" t="s">
        <v>459</v>
      </c>
      <c r="C36" s="101">
        <f>SUM(C14:C35)</f>
        <v>20132212</v>
      </c>
      <c r="D36" s="101">
        <f>SUM(D14:D35)</f>
        <v>134407</v>
      </c>
      <c r="E36" s="185">
        <f>SUM(C36+D36)</f>
        <v>20266619</v>
      </c>
    </row>
    <row r="37" spans="1:3" ht="12.75">
      <c r="A37" s="28"/>
      <c r="B37" s="19"/>
      <c r="C37" s="62"/>
    </row>
    <row r="38" spans="1:3" ht="12.75">
      <c r="A38" s="28"/>
      <c r="B38" s="19"/>
      <c r="C38" s="62"/>
    </row>
    <row r="39" spans="1:3" ht="12.75">
      <c r="A39" s="28"/>
      <c r="B39" s="19"/>
      <c r="C39" s="62"/>
    </row>
    <row r="40" spans="1:3" ht="12.75">
      <c r="A40" s="28"/>
      <c r="B40" s="19"/>
      <c r="C40" s="62"/>
    </row>
    <row r="41" spans="1:3" ht="12.75">
      <c r="A41" s="28"/>
      <c r="B41" s="19"/>
      <c r="C41" s="62"/>
    </row>
    <row r="42" spans="1:3" ht="12.75">
      <c r="A42" s="28"/>
      <c r="B42" s="19"/>
      <c r="C42" s="62"/>
    </row>
    <row r="43" spans="1:3" ht="12.75">
      <c r="A43" s="28"/>
      <c r="B43" s="19"/>
      <c r="C43" s="62"/>
    </row>
    <row r="44" spans="1:3" ht="12.75">
      <c r="A44" s="28"/>
      <c r="B44" s="19"/>
      <c r="C44" s="62"/>
    </row>
    <row r="45" spans="1:3" ht="12.75">
      <c r="A45" s="28"/>
      <c r="B45" s="19"/>
      <c r="C45" s="62"/>
    </row>
    <row r="46" spans="1:3" ht="12.75">
      <c r="A46" s="28"/>
      <c r="B46" s="19"/>
      <c r="C46" s="62"/>
    </row>
    <row r="47" spans="1:3" ht="12.75">
      <c r="A47" s="28"/>
      <c r="B47" s="19"/>
      <c r="C47" s="62"/>
    </row>
    <row r="48" spans="1:3" ht="12.75">
      <c r="A48" s="28"/>
      <c r="B48" s="19"/>
      <c r="C48" s="62"/>
    </row>
    <row r="49" spans="1:3" ht="12.75">
      <c r="A49" s="28"/>
      <c r="B49" s="19"/>
      <c r="C49" s="62"/>
    </row>
    <row r="50" spans="1:3" ht="12.75">
      <c r="A50" s="28"/>
      <c r="B50" s="19"/>
      <c r="C50" s="62"/>
    </row>
    <row r="51" spans="1:3" ht="12.75">
      <c r="A51" s="28"/>
      <c r="B51" s="19"/>
      <c r="C51" s="62"/>
    </row>
    <row r="52" spans="1:3" ht="12.75">
      <c r="A52" s="28"/>
      <c r="B52" s="19"/>
      <c r="C52" s="62"/>
    </row>
    <row r="53" spans="1:3" ht="12.75">
      <c r="A53" s="28"/>
      <c r="B53" s="19"/>
      <c r="C53" s="62"/>
    </row>
    <row r="54" spans="1:3" ht="12.75">
      <c r="A54" s="28"/>
      <c r="B54" s="19"/>
      <c r="C54" s="62"/>
    </row>
    <row r="55" spans="1:3" ht="12.75">
      <c r="A55" s="28"/>
      <c r="B55" s="19"/>
      <c r="C55" s="62"/>
    </row>
    <row r="56" spans="1:3" ht="12.75">
      <c r="A56" s="28"/>
      <c r="B56" s="19"/>
      <c r="C56" s="62"/>
    </row>
    <row r="57" spans="1:3" ht="12.75">
      <c r="A57" s="28"/>
      <c r="B57" s="19"/>
      <c r="C57" s="62"/>
    </row>
    <row r="58" spans="1:3" ht="12.75">
      <c r="A58" s="28"/>
      <c r="B58" s="19"/>
      <c r="C58" s="62"/>
    </row>
    <row r="59" spans="1:3" ht="12.75">
      <c r="A59" s="28"/>
      <c r="B59" s="19"/>
      <c r="C59" s="62"/>
    </row>
    <row r="60" spans="1:3" ht="12.75">
      <c r="A60" s="28"/>
      <c r="B60" s="19"/>
      <c r="C60" s="62"/>
    </row>
    <row r="61" spans="1:3" ht="12.75">
      <c r="A61" s="28"/>
      <c r="B61" s="19"/>
      <c r="C61" s="62"/>
    </row>
    <row r="62" spans="1:3" ht="12.75">
      <c r="A62" s="28"/>
      <c r="B62" s="19"/>
      <c r="C62" s="62"/>
    </row>
    <row r="63" spans="1:3" ht="12.75">
      <c r="A63" s="28"/>
      <c r="B63" s="19"/>
      <c r="C63" s="62"/>
    </row>
    <row r="64" spans="1:3" ht="12.75">
      <c r="A64" s="28"/>
      <c r="B64" s="19"/>
      <c r="C64" s="62"/>
    </row>
    <row r="65" spans="1:3" ht="12.75">
      <c r="A65" s="28"/>
      <c r="B65" s="19"/>
      <c r="C65" s="62"/>
    </row>
    <row r="66" spans="1:3" ht="12.75">
      <c r="A66" s="28"/>
      <c r="B66" s="19"/>
      <c r="C66" s="62"/>
    </row>
    <row r="67" spans="1:3" ht="12.75">
      <c r="A67" s="28"/>
      <c r="B67" s="19"/>
      <c r="C67" s="62"/>
    </row>
    <row r="68" spans="1:3" ht="12.75">
      <c r="A68" s="28"/>
      <c r="B68" s="19"/>
      <c r="C68" s="62"/>
    </row>
    <row r="69" spans="1:3" ht="12.75">
      <c r="A69" s="28"/>
      <c r="B69" s="19"/>
      <c r="C69" s="62"/>
    </row>
    <row r="70" spans="1:3" ht="12.75">
      <c r="A70" s="28"/>
      <c r="B70" s="19"/>
      <c r="C70" s="62"/>
    </row>
    <row r="71" spans="1:5" ht="13.5" thickBot="1">
      <c r="A71" s="3"/>
      <c r="B71" s="3"/>
      <c r="C71" s="3"/>
      <c r="D71" s="30"/>
      <c r="E71" s="30"/>
    </row>
    <row r="72" spans="1:5" ht="13.5" thickTop="1">
      <c r="A72" s="6" t="s">
        <v>782</v>
      </c>
      <c r="B72" s="102"/>
      <c r="C72" s="98" t="s">
        <v>72</v>
      </c>
      <c r="D72" s="179"/>
      <c r="E72" s="157" t="s">
        <v>480</v>
      </c>
    </row>
    <row r="73" spans="1:5" ht="13.5" thickBot="1">
      <c r="A73" s="7" t="s">
        <v>781</v>
      </c>
      <c r="B73" s="103" t="s">
        <v>783</v>
      </c>
      <c r="C73" s="99" t="s">
        <v>114</v>
      </c>
      <c r="D73" s="180" t="s">
        <v>479</v>
      </c>
      <c r="E73" s="182" t="s">
        <v>481</v>
      </c>
    </row>
    <row r="74" spans="1:5" ht="13.5" thickTop="1">
      <c r="A74" s="8" t="s">
        <v>435</v>
      </c>
      <c r="B74" s="8" t="s">
        <v>436</v>
      </c>
      <c r="C74" s="100" t="s">
        <v>437</v>
      </c>
      <c r="D74" s="181" t="s">
        <v>747</v>
      </c>
      <c r="E74" s="183" t="s">
        <v>829</v>
      </c>
    </row>
    <row r="75" spans="1:5" ht="12.75">
      <c r="A75" s="105"/>
      <c r="B75" s="9"/>
      <c r="C75" s="9"/>
      <c r="E75" s="14"/>
    </row>
    <row r="76" spans="1:5" ht="12.75">
      <c r="A76" s="137" t="s">
        <v>618</v>
      </c>
      <c r="B76" s="51" t="s">
        <v>496</v>
      </c>
      <c r="C76" s="54">
        <v>30910</v>
      </c>
      <c r="D76" s="383"/>
      <c r="E76" s="23">
        <f>SUM(C76+D76)</f>
        <v>30910</v>
      </c>
    </row>
    <row r="77" spans="1:5" ht="12.75">
      <c r="A77" s="64" t="s">
        <v>619</v>
      </c>
      <c r="B77" s="48" t="s">
        <v>620</v>
      </c>
      <c r="C77" s="190">
        <f>SUM(C76)</f>
        <v>30910</v>
      </c>
      <c r="D77" s="375">
        <f>SUM(D76)</f>
        <v>0</v>
      </c>
      <c r="E77" s="22">
        <f>SUM(C77+D77)</f>
        <v>30910</v>
      </c>
    </row>
    <row r="78" spans="1:5" ht="12.75">
      <c r="A78" s="55"/>
      <c r="B78" s="9"/>
      <c r="C78" s="9"/>
      <c r="E78" s="14"/>
    </row>
    <row r="79" spans="1:5" ht="12.75">
      <c r="A79" s="64" t="s">
        <v>482</v>
      </c>
      <c r="B79" s="48" t="s">
        <v>483</v>
      </c>
      <c r="C79" s="44">
        <v>600000</v>
      </c>
      <c r="D79" s="189"/>
      <c r="E79" s="22">
        <f>SUM(C79+D79)</f>
        <v>600000</v>
      </c>
    </row>
    <row r="80" spans="1:5" ht="12.75">
      <c r="A80" s="64"/>
      <c r="B80" s="48" t="s">
        <v>484</v>
      </c>
      <c r="C80" s="44"/>
      <c r="D80" s="187"/>
      <c r="E80" s="186"/>
    </row>
    <row r="81" spans="1:5" ht="12.75">
      <c r="A81" s="137"/>
      <c r="B81" s="51" t="s">
        <v>485</v>
      </c>
      <c r="C81" s="54"/>
      <c r="D81" s="191"/>
      <c r="E81" s="202"/>
    </row>
    <row r="82" spans="1:5" ht="12.75">
      <c r="A82" s="64" t="s">
        <v>468</v>
      </c>
      <c r="B82" s="48" t="s">
        <v>469</v>
      </c>
      <c r="C82" s="44">
        <f>SUM(C79:C81)</f>
        <v>600000</v>
      </c>
      <c r="D82" s="195">
        <f>SUM(D79:D81)</f>
        <v>0</v>
      </c>
      <c r="E82" s="22">
        <f>SUM(C82+D82)</f>
        <v>600000</v>
      </c>
    </row>
    <row r="83" spans="1:5" ht="12.75">
      <c r="A83" s="64"/>
      <c r="B83" s="48"/>
      <c r="C83" s="44"/>
      <c r="D83" s="50"/>
      <c r="E83" s="22"/>
    </row>
    <row r="84" spans="1:5" ht="12.75">
      <c r="A84" s="64" t="s">
        <v>399</v>
      </c>
      <c r="B84" s="14" t="s">
        <v>802</v>
      </c>
      <c r="C84" s="44">
        <v>116505</v>
      </c>
      <c r="D84" s="50"/>
      <c r="E84" s="22">
        <f>SUM(C84+D84)</f>
        <v>116505</v>
      </c>
    </row>
    <row r="85" spans="1:5" ht="12.75">
      <c r="A85" s="64"/>
      <c r="B85" s="14" t="s">
        <v>803</v>
      </c>
      <c r="C85" s="44"/>
      <c r="D85" s="50"/>
      <c r="E85" s="22"/>
    </row>
    <row r="86" spans="1:5" ht="12.75">
      <c r="A86" s="64"/>
      <c r="B86" s="14" t="s">
        <v>804</v>
      </c>
      <c r="C86" s="44"/>
      <c r="D86" s="50"/>
      <c r="E86" s="22"/>
    </row>
    <row r="87" spans="1:5" ht="12.75">
      <c r="A87" s="137"/>
      <c r="B87" s="15" t="s">
        <v>805</v>
      </c>
      <c r="C87" s="54"/>
      <c r="D87" s="383"/>
      <c r="E87" s="23"/>
    </row>
    <row r="88" spans="1:5" ht="12.75">
      <c r="A88" s="64" t="s">
        <v>400</v>
      </c>
      <c r="B88" s="48" t="s">
        <v>787</v>
      </c>
      <c r="C88" s="44">
        <f>SUM(C84:C87)</f>
        <v>116505</v>
      </c>
      <c r="D88" s="50">
        <f>SUM(D84:D87)</f>
        <v>0</v>
      </c>
      <c r="E88" s="22">
        <f>SUM(C88+D88)</f>
        <v>116505</v>
      </c>
    </row>
    <row r="89" spans="1:5" ht="13.5" thickBot="1">
      <c r="A89" s="141"/>
      <c r="B89" s="53"/>
      <c r="C89" s="323"/>
      <c r="D89" s="193"/>
      <c r="E89" s="26"/>
    </row>
    <row r="90" spans="1:5" ht="12.75">
      <c r="A90" s="142" t="s">
        <v>486</v>
      </c>
      <c r="B90" s="46" t="s">
        <v>789</v>
      </c>
      <c r="C90" s="192">
        <f>SUM(C77+C82+C88)</f>
        <v>747415</v>
      </c>
      <c r="D90" s="192">
        <f>SUM(D77+D82+D88)</f>
        <v>0</v>
      </c>
      <c r="E90" s="166">
        <f>SUM(C90+D90+D88)</f>
        <v>747415</v>
      </c>
    </row>
    <row r="91" spans="1:5" ht="12.75">
      <c r="A91" s="64"/>
      <c r="B91" s="48"/>
      <c r="C91" s="188"/>
      <c r="D91" s="187"/>
      <c r="E91" s="186"/>
    </row>
    <row r="92" spans="1:5" ht="12.75">
      <c r="A92" s="31" t="s">
        <v>414</v>
      </c>
      <c r="B92" s="14" t="s">
        <v>208</v>
      </c>
      <c r="C92" s="22">
        <v>3400</v>
      </c>
      <c r="D92" s="144"/>
      <c r="E92" s="22">
        <f>SUM(C92+D92)</f>
        <v>3400</v>
      </c>
    </row>
    <row r="93" spans="1:5" ht="12.75">
      <c r="A93" s="31"/>
      <c r="B93" s="14" t="s">
        <v>209</v>
      </c>
      <c r="C93" s="22"/>
      <c r="E93" s="14"/>
    </row>
    <row r="94" spans="1:5" ht="12.75">
      <c r="A94" s="31"/>
      <c r="B94" s="14" t="s">
        <v>847</v>
      </c>
      <c r="C94" s="22"/>
      <c r="E94" s="14"/>
    </row>
    <row r="95" spans="1:5" ht="12.75">
      <c r="A95" s="36"/>
      <c r="B95" s="15" t="s">
        <v>106</v>
      </c>
      <c r="C95" s="23"/>
      <c r="D95" s="36"/>
      <c r="E95" s="15"/>
    </row>
    <row r="96" spans="1:5" ht="12.75">
      <c r="A96" s="31" t="s">
        <v>415</v>
      </c>
      <c r="B96" s="14" t="s">
        <v>416</v>
      </c>
      <c r="C96" s="22">
        <f>SUM(C92:C95)</f>
        <v>3400</v>
      </c>
      <c r="D96" s="196">
        <f>SUM(D92:D95)</f>
        <v>0</v>
      </c>
      <c r="E96" s="22">
        <f>SUM(C96+D96)</f>
        <v>3400</v>
      </c>
    </row>
    <row r="97" spans="1:5" ht="13.5" thickBot="1">
      <c r="A97" s="106"/>
      <c r="B97" s="12"/>
      <c r="C97" s="26"/>
      <c r="D97" s="106"/>
      <c r="E97" s="12"/>
    </row>
    <row r="98" spans="1:5" ht="12.75">
      <c r="A98" s="107" t="s">
        <v>791</v>
      </c>
      <c r="B98" s="13" t="s">
        <v>792</v>
      </c>
      <c r="C98" s="24">
        <f>SUM(C96)</f>
        <v>3400</v>
      </c>
      <c r="D98" s="197">
        <f>SUM(D96)</f>
        <v>0</v>
      </c>
      <c r="E98" s="166">
        <f>SUM(C98+D98)</f>
        <v>3400</v>
      </c>
    </row>
    <row r="99" spans="1:5" ht="12.75">
      <c r="A99" s="107"/>
      <c r="B99" s="13"/>
      <c r="C99" s="24"/>
      <c r="E99" s="14"/>
    </row>
    <row r="100" spans="1:5" ht="12.75">
      <c r="A100" s="108" t="s">
        <v>848</v>
      </c>
      <c r="B100" s="68" t="s">
        <v>418</v>
      </c>
      <c r="C100" s="72">
        <v>40</v>
      </c>
      <c r="E100" s="22">
        <f>SUM(C100+D100)</f>
        <v>40</v>
      </c>
    </row>
    <row r="101" spans="1:5" ht="12.75">
      <c r="A101" s="108" t="s">
        <v>849</v>
      </c>
      <c r="B101" s="68" t="s">
        <v>790</v>
      </c>
      <c r="C101" s="72">
        <v>98115</v>
      </c>
      <c r="D101" s="144"/>
      <c r="E101" s="22">
        <f>SUM(C101+D101)</f>
        <v>98115</v>
      </c>
    </row>
    <row r="102" spans="1:5" ht="12.75">
      <c r="A102" s="109" t="s">
        <v>850</v>
      </c>
      <c r="B102" s="69" t="s">
        <v>88</v>
      </c>
      <c r="C102" s="163">
        <v>626</v>
      </c>
      <c r="D102" s="194"/>
      <c r="E102" s="23">
        <f>SUM(C102+D102)</f>
        <v>626</v>
      </c>
    </row>
    <row r="103" spans="1:5" ht="12.75">
      <c r="A103" s="108" t="s">
        <v>853</v>
      </c>
      <c r="B103" s="67" t="s">
        <v>854</v>
      </c>
      <c r="C103" s="72">
        <f>SUM(C100:C102)</f>
        <v>98781</v>
      </c>
      <c r="D103" s="198">
        <f>SUM(D100:D102)</f>
        <v>0</v>
      </c>
      <c r="E103" s="22">
        <f>SUM(C103+D103)</f>
        <v>98781</v>
      </c>
    </row>
    <row r="104" spans="1:5" ht="12.75">
      <c r="A104" s="108"/>
      <c r="B104" s="42"/>
      <c r="C104" s="72"/>
      <c r="E104" s="14"/>
    </row>
    <row r="105" spans="1:5" ht="12.75">
      <c r="A105" s="41" t="s">
        <v>855</v>
      </c>
      <c r="B105" s="10" t="s">
        <v>418</v>
      </c>
      <c r="C105" s="158">
        <v>5680</v>
      </c>
      <c r="D105" s="144"/>
      <c r="E105" s="22">
        <f>SUM(C105+D105)</f>
        <v>5680</v>
      </c>
    </row>
    <row r="106" spans="1:5" ht="12.75">
      <c r="A106" s="41" t="s">
        <v>856</v>
      </c>
      <c r="B106" s="10" t="s">
        <v>790</v>
      </c>
      <c r="C106" s="158">
        <v>428203</v>
      </c>
      <c r="D106" s="144"/>
      <c r="E106" s="22">
        <f>SUM(C106+D106)</f>
        <v>428203</v>
      </c>
    </row>
    <row r="107" spans="1:5" ht="12.75">
      <c r="A107" s="110" t="s">
        <v>857</v>
      </c>
      <c r="B107" s="11" t="s">
        <v>88</v>
      </c>
      <c r="C107" s="159">
        <v>5530</v>
      </c>
      <c r="D107" s="194"/>
      <c r="E107" s="23">
        <f>SUM(C107+D107)</f>
        <v>5530</v>
      </c>
    </row>
    <row r="108" spans="1:5" ht="12.75">
      <c r="A108" s="41" t="s">
        <v>442</v>
      </c>
      <c r="B108" s="10" t="s">
        <v>443</v>
      </c>
      <c r="C108" s="158">
        <f>SUM(C105:C107)</f>
        <v>439413</v>
      </c>
      <c r="D108" s="199">
        <f>SUM(D105:D107)</f>
        <v>0</v>
      </c>
      <c r="E108" s="22">
        <f>SUM(C108+D108)</f>
        <v>439413</v>
      </c>
    </row>
    <row r="109" spans="1:5" ht="12.75">
      <c r="A109" s="55"/>
      <c r="B109" s="9"/>
      <c r="C109" s="392"/>
      <c r="D109" s="342"/>
      <c r="E109" s="14"/>
    </row>
    <row r="110" spans="1:5" ht="12.75">
      <c r="A110" s="64" t="s">
        <v>915</v>
      </c>
      <c r="B110" s="48" t="s">
        <v>418</v>
      </c>
      <c r="C110" s="44">
        <v>20</v>
      </c>
      <c r="D110" s="190"/>
      <c r="E110" s="22">
        <f>SUM(C110+D110)</f>
        <v>20</v>
      </c>
    </row>
    <row r="111" spans="1:5" ht="12.75">
      <c r="A111" s="41" t="s">
        <v>858</v>
      </c>
      <c r="B111" s="10" t="s">
        <v>790</v>
      </c>
      <c r="C111" s="158">
        <v>3840</v>
      </c>
      <c r="D111" s="144"/>
      <c r="E111" s="22">
        <f>SUM(C111+D111)</f>
        <v>3840</v>
      </c>
    </row>
    <row r="112" spans="1:5" ht="12.75">
      <c r="A112" s="110" t="s">
        <v>68</v>
      </c>
      <c r="B112" s="11" t="s">
        <v>88</v>
      </c>
      <c r="C112" s="159">
        <v>15</v>
      </c>
      <c r="D112" s="194"/>
      <c r="E112" s="23">
        <f>SUM(C112+D112)</f>
        <v>15</v>
      </c>
    </row>
    <row r="113" spans="1:5" ht="12.75">
      <c r="A113" s="41" t="s">
        <v>69</v>
      </c>
      <c r="B113" s="10" t="s">
        <v>70</v>
      </c>
      <c r="C113" s="158">
        <f>SUM(C110:C112)</f>
        <v>3875</v>
      </c>
      <c r="D113" s="158">
        <f>SUM(D110:D112)</f>
        <v>0</v>
      </c>
      <c r="E113" s="22">
        <f>SUM(C113+D113)</f>
        <v>3875</v>
      </c>
    </row>
    <row r="114" spans="1:5" ht="13.5" thickBot="1">
      <c r="A114" s="111"/>
      <c r="B114" s="16"/>
      <c r="C114" s="164"/>
      <c r="D114" s="106"/>
      <c r="E114" s="12"/>
    </row>
    <row r="115" spans="1:5" ht="12.75">
      <c r="A115" s="97">
        <v>400</v>
      </c>
      <c r="B115" s="13" t="s">
        <v>859</v>
      </c>
      <c r="C115" s="24">
        <f>SUM(C103+C108+C113)</f>
        <v>542069</v>
      </c>
      <c r="D115" s="197">
        <f>SUM(D103+D108+D113)</f>
        <v>0</v>
      </c>
      <c r="E115" s="166">
        <f>SUM(C115+D115)</f>
        <v>542069</v>
      </c>
    </row>
    <row r="116" spans="1:5" ht="12.75">
      <c r="A116" s="97"/>
      <c r="B116" s="13" t="s">
        <v>438</v>
      </c>
      <c r="C116" s="24"/>
      <c r="E116" s="14"/>
    </row>
    <row r="117" spans="1:5" ht="12.75">
      <c r="A117" s="97"/>
      <c r="B117" s="13"/>
      <c r="C117" s="24"/>
      <c r="E117" s="14"/>
    </row>
    <row r="118" spans="1:5" ht="12.75">
      <c r="A118" s="64" t="s">
        <v>215</v>
      </c>
      <c r="B118" s="42" t="s">
        <v>418</v>
      </c>
      <c r="C118" s="44">
        <v>0</v>
      </c>
      <c r="D118" s="190"/>
      <c r="E118" s="22">
        <f>SUM(C118+D118)</f>
        <v>0</v>
      </c>
    </row>
    <row r="119" spans="1:5" ht="12.75">
      <c r="A119" s="64" t="s">
        <v>498</v>
      </c>
      <c r="B119" s="42" t="s">
        <v>499</v>
      </c>
      <c r="C119" s="44">
        <v>35333</v>
      </c>
      <c r="D119" s="190"/>
      <c r="E119" s="22">
        <f>SUM(C119+D119)</f>
        <v>35333</v>
      </c>
    </row>
    <row r="120" spans="1:5" ht="12.75">
      <c r="A120" s="64" t="s">
        <v>235</v>
      </c>
      <c r="B120" s="42" t="s">
        <v>236</v>
      </c>
      <c r="C120" s="44">
        <v>50250</v>
      </c>
      <c r="D120" s="190"/>
      <c r="E120" s="22">
        <f>SUM(C120+D120)</f>
        <v>50250</v>
      </c>
    </row>
    <row r="121" spans="1:5" ht="12.75">
      <c r="A121" s="64"/>
      <c r="B121" s="42" t="s">
        <v>237</v>
      </c>
      <c r="C121" s="44"/>
      <c r="D121" s="190"/>
      <c r="E121" s="22"/>
    </row>
    <row r="122" spans="1:5" ht="12.75">
      <c r="A122" s="137"/>
      <c r="B122" s="51" t="s">
        <v>238</v>
      </c>
      <c r="C122" s="163"/>
      <c r="D122" s="201"/>
      <c r="E122" s="23"/>
    </row>
    <row r="123" spans="1:5" ht="12.75">
      <c r="A123" s="64" t="s">
        <v>727</v>
      </c>
      <c r="B123" s="42" t="s">
        <v>780</v>
      </c>
      <c r="C123" s="72">
        <f>SUM(C118:C122)</f>
        <v>85583</v>
      </c>
      <c r="D123" s="72">
        <f>SUM(D118:D122)</f>
        <v>0</v>
      </c>
      <c r="E123" s="22">
        <f>SUM(C123+D123)</f>
        <v>85583</v>
      </c>
    </row>
    <row r="124" spans="1:5" ht="12.75">
      <c r="A124" s="64"/>
      <c r="B124" s="42"/>
      <c r="C124" s="72"/>
      <c r="D124" s="198"/>
      <c r="E124" s="22"/>
    </row>
    <row r="125" spans="1:5" ht="12.75">
      <c r="A125" s="64" t="s">
        <v>866</v>
      </c>
      <c r="B125" s="42" t="s">
        <v>483</v>
      </c>
      <c r="C125" s="72">
        <v>404535</v>
      </c>
      <c r="D125" s="198"/>
      <c r="E125" s="22">
        <f>SUM(C125+D125)</f>
        <v>404535</v>
      </c>
    </row>
    <row r="126" spans="1:5" ht="12.75">
      <c r="A126" s="64"/>
      <c r="B126" s="42" t="s">
        <v>867</v>
      </c>
      <c r="C126" s="72"/>
      <c r="D126" s="198"/>
      <c r="E126" s="22"/>
    </row>
    <row r="127" spans="1:5" ht="12.75">
      <c r="A127" s="137"/>
      <c r="B127" s="45" t="s">
        <v>485</v>
      </c>
      <c r="C127" s="163"/>
      <c r="D127" s="337"/>
      <c r="E127" s="23"/>
    </row>
    <row r="128" spans="1:5" ht="12.75">
      <c r="A128" s="64" t="s">
        <v>358</v>
      </c>
      <c r="B128" s="14" t="s">
        <v>787</v>
      </c>
      <c r="C128" s="72">
        <f>SUM(C125:C127)</f>
        <v>404535</v>
      </c>
      <c r="D128" s="72">
        <f>SUM(D125:D127)</f>
        <v>0</v>
      </c>
      <c r="E128" s="22">
        <f>SUM(C128+D128)</f>
        <v>404535</v>
      </c>
    </row>
    <row r="129" spans="1:5" ht="13.5" thickBot="1">
      <c r="A129" s="141"/>
      <c r="B129" s="150"/>
      <c r="C129" s="165"/>
      <c r="D129" s="106"/>
      <c r="E129" s="12"/>
    </row>
    <row r="130" spans="1:5" ht="12.75">
      <c r="A130" s="142">
        <v>600</v>
      </c>
      <c r="B130" s="149" t="s">
        <v>461</v>
      </c>
      <c r="C130" s="166">
        <f>SUM(C123+C128)</f>
        <v>490118</v>
      </c>
      <c r="D130" s="166">
        <f>SUM(D123+D128)</f>
        <v>0</v>
      </c>
      <c r="E130" s="166">
        <f>SUM(C130+D130)</f>
        <v>490118</v>
      </c>
    </row>
    <row r="131" spans="1:5" ht="12.75">
      <c r="A131" s="9"/>
      <c r="B131" s="56"/>
      <c r="C131" s="9"/>
      <c r="E131" s="14"/>
    </row>
    <row r="132" spans="1:5" ht="12.75">
      <c r="A132" s="64" t="s">
        <v>860</v>
      </c>
      <c r="B132" s="42" t="s">
        <v>922</v>
      </c>
      <c r="C132" s="72">
        <v>84464</v>
      </c>
      <c r="D132" s="144"/>
      <c r="E132" s="22">
        <f>SUM(C132+D132)</f>
        <v>84464</v>
      </c>
    </row>
    <row r="133" spans="1:5" ht="12.75">
      <c r="A133" s="64"/>
      <c r="B133" s="42" t="s">
        <v>923</v>
      </c>
      <c r="C133" s="72"/>
      <c r="E133" s="14"/>
    </row>
    <row r="134" spans="1:5" ht="12.75">
      <c r="A134" s="64" t="s">
        <v>861</v>
      </c>
      <c r="B134" s="42" t="s">
        <v>418</v>
      </c>
      <c r="C134" s="72">
        <v>170</v>
      </c>
      <c r="D134" s="324"/>
      <c r="E134" s="22">
        <f>SUM(C134+D134)</f>
        <v>170</v>
      </c>
    </row>
    <row r="135" spans="1:5" ht="12.75">
      <c r="A135" s="64" t="s">
        <v>862</v>
      </c>
      <c r="B135" s="14" t="s">
        <v>208</v>
      </c>
      <c r="C135" s="72">
        <v>78608</v>
      </c>
      <c r="D135" s="144"/>
      <c r="E135" s="22">
        <f>SUM(C135+D135)</f>
        <v>78608</v>
      </c>
    </row>
    <row r="136" spans="1:5" ht="12.75">
      <c r="A136" s="64"/>
      <c r="B136" s="14" t="s">
        <v>209</v>
      </c>
      <c r="C136" s="72"/>
      <c r="D136" s="2"/>
      <c r="E136" s="14"/>
    </row>
    <row r="137" spans="1:5" ht="12.75">
      <c r="A137" s="64"/>
      <c r="B137" s="14" t="s">
        <v>847</v>
      </c>
      <c r="C137" s="72"/>
      <c r="D137" s="2"/>
      <c r="E137" s="14"/>
    </row>
    <row r="138" spans="1:5" ht="12.75">
      <c r="A138" s="64"/>
      <c r="B138" s="14" t="s">
        <v>106</v>
      </c>
      <c r="C138" s="72"/>
      <c r="D138" s="2"/>
      <c r="E138" s="14"/>
    </row>
    <row r="139" spans="1:5" ht="12.75">
      <c r="A139" s="137"/>
      <c r="B139" s="15"/>
      <c r="C139" s="163"/>
      <c r="D139" s="1"/>
      <c r="E139" s="15"/>
    </row>
    <row r="140" spans="1:5" ht="12.75">
      <c r="A140" s="49"/>
      <c r="B140" s="2"/>
      <c r="C140" s="351"/>
      <c r="D140" s="2"/>
      <c r="E140" s="2"/>
    </row>
    <row r="141" spans="1:5" ht="13.5" thickBot="1">
      <c r="A141" s="3"/>
      <c r="B141" s="3"/>
      <c r="C141" s="3"/>
      <c r="D141" s="30"/>
      <c r="E141" s="30"/>
    </row>
    <row r="142" spans="1:5" ht="13.5" thickTop="1">
      <c r="A142" s="6" t="s">
        <v>782</v>
      </c>
      <c r="B142" s="102"/>
      <c r="C142" s="98" t="s">
        <v>72</v>
      </c>
      <c r="D142" s="179"/>
      <c r="E142" s="157" t="s">
        <v>480</v>
      </c>
    </row>
    <row r="143" spans="1:5" ht="13.5" thickBot="1">
      <c r="A143" s="7" t="s">
        <v>781</v>
      </c>
      <c r="B143" s="103" t="s">
        <v>783</v>
      </c>
      <c r="C143" s="99" t="s">
        <v>114</v>
      </c>
      <c r="D143" s="180" t="s">
        <v>479</v>
      </c>
      <c r="E143" s="182" t="s">
        <v>481</v>
      </c>
    </row>
    <row r="144" spans="1:5" ht="13.5" thickTop="1">
      <c r="A144" s="8" t="s">
        <v>435</v>
      </c>
      <c r="B144" s="8" t="s">
        <v>436</v>
      </c>
      <c r="C144" s="100" t="s">
        <v>437</v>
      </c>
      <c r="D144" s="181" t="s">
        <v>747</v>
      </c>
      <c r="E144" s="183" t="s">
        <v>829</v>
      </c>
    </row>
    <row r="145" spans="1:5" ht="12.75">
      <c r="A145" s="64"/>
      <c r="B145" s="14"/>
      <c r="C145" s="72"/>
      <c r="E145" s="14"/>
    </row>
    <row r="146" spans="1:5" ht="12.75">
      <c r="A146" s="64" t="s">
        <v>863</v>
      </c>
      <c r="B146" s="67" t="s">
        <v>924</v>
      </c>
      <c r="C146" s="72">
        <v>246</v>
      </c>
      <c r="D146" s="32"/>
      <c r="E146" s="22">
        <f>SUM(C146+D146)</f>
        <v>246</v>
      </c>
    </row>
    <row r="147" spans="1:5" ht="12.75">
      <c r="A147" s="64"/>
      <c r="B147" s="67" t="s">
        <v>925</v>
      </c>
      <c r="C147" s="72"/>
      <c r="D147" s="2"/>
      <c r="E147" s="14"/>
    </row>
    <row r="148" spans="1:5" ht="12.75">
      <c r="A148" s="64" t="s">
        <v>864</v>
      </c>
      <c r="B148" s="68" t="s">
        <v>926</v>
      </c>
      <c r="C148" s="72">
        <v>450673</v>
      </c>
      <c r="D148" s="144"/>
      <c r="E148" s="22">
        <f>SUM(C148+D148)</f>
        <v>450673</v>
      </c>
    </row>
    <row r="149" spans="1:5" ht="12.75">
      <c r="A149" s="41"/>
      <c r="B149" s="10" t="s">
        <v>107</v>
      </c>
      <c r="C149" s="158"/>
      <c r="E149" s="14"/>
    </row>
    <row r="150" spans="1:5" ht="12.75">
      <c r="A150" s="41" t="s">
        <v>865</v>
      </c>
      <c r="B150" s="10" t="s">
        <v>851</v>
      </c>
      <c r="C150" s="158">
        <v>430</v>
      </c>
      <c r="D150" s="144"/>
      <c r="E150" s="22">
        <f>SUM(C150+D150)</f>
        <v>430</v>
      </c>
    </row>
    <row r="151" spans="1:5" ht="12.75">
      <c r="A151" s="110"/>
      <c r="B151" s="11" t="s">
        <v>852</v>
      </c>
      <c r="C151" s="159"/>
      <c r="E151" s="15"/>
    </row>
    <row r="152" spans="1:5" ht="12.75">
      <c r="A152" s="138" t="s">
        <v>793</v>
      </c>
      <c r="B152" s="29" t="s">
        <v>794</v>
      </c>
      <c r="C152" s="155">
        <f>SUM(C132:C151)</f>
        <v>614591</v>
      </c>
      <c r="D152" s="200">
        <f>SUM(D132:D151)</f>
        <v>0</v>
      </c>
      <c r="E152" s="22">
        <f>SUM(C152+D152)</f>
        <v>614591</v>
      </c>
    </row>
    <row r="153" spans="1:5" ht="12.75">
      <c r="A153" s="31"/>
      <c r="B153" s="14"/>
      <c r="C153" s="22"/>
      <c r="E153" s="14"/>
    </row>
    <row r="154" spans="1:5" ht="12.75">
      <c r="A154" s="31" t="s">
        <v>927</v>
      </c>
      <c r="B154" s="14" t="s">
        <v>418</v>
      </c>
      <c r="C154" s="22">
        <v>30</v>
      </c>
      <c r="E154" s="22">
        <f>SUM(C154+D154)</f>
        <v>30</v>
      </c>
    </row>
    <row r="155" spans="1:5" ht="12.75">
      <c r="A155" s="31" t="s">
        <v>928</v>
      </c>
      <c r="B155" s="14" t="s">
        <v>790</v>
      </c>
      <c r="C155" s="22">
        <v>700</v>
      </c>
      <c r="D155" s="144"/>
      <c r="E155" s="22">
        <f>SUM(C155+D155)</f>
        <v>700</v>
      </c>
    </row>
    <row r="156" spans="1:5" ht="12.75">
      <c r="A156" s="31" t="s">
        <v>929</v>
      </c>
      <c r="B156" s="14" t="s">
        <v>88</v>
      </c>
      <c r="C156" s="22">
        <v>30</v>
      </c>
      <c r="D156" s="144"/>
      <c r="E156" s="22">
        <f>SUM(C156+D156)</f>
        <v>30</v>
      </c>
    </row>
    <row r="157" spans="1:5" ht="12.75">
      <c r="A157" s="36" t="s">
        <v>882</v>
      </c>
      <c r="B157" s="11" t="s">
        <v>883</v>
      </c>
      <c r="C157" s="23">
        <v>0</v>
      </c>
      <c r="D157" s="201"/>
      <c r="E157" s="23">
        <f>SUM(C157+D157)</f>
        <v>0</v>
      </c>
    </row>
    <row r="158" spans="1:5" ht="12.75">
      <c r="A158" s="31" t="s">
        <v>795</v>
      </c>
      <c r="B158" s="14" t="s">
        <v>787</v>
      </c>
      <c r="C158" s="22">
        <f>SUM(C154:C157)</f>
        <v>760</v>
      </c>
      <c r="D158" s="196">
        <f>SUM(D154:D157)</f>
        <v>0</v>
      </c>
      <c r="E158" s="22">
        <f>SUM(C158+D158)</f>
        <v>760</v>
      </c>
    </row>
    <row r="159" spans="1:5" ht="13.5" thickBot="1">
      <c r="A159" s="106"/>
      <c r="B159" s="12"/>
      <c r="C159" s="26"/>
      <c r="E159" s="12"/>
    </row>
    <row r="160" spans="1:5" ht="12.75">
      <c r="A160" s="112">
        <v>700</v>
      </c>
      <c r="B160" s="113" t="s">
        <v>796</v>
      </c>
      <c r="C160" s="33">
        <f>SUM(C152+C158)</f>
        <v>615351</v>
      </c>
      <c r="D160" s="203">
        <f>SUM(D152+D158)</f>
        <v>0</v>
      </c>
      <c r="E160" s="166">
        <f>SUM(C160+D160)</f>
        <v>615351</v>
      </c>
    </row>
    <row r="161" spans="1:5" ht="12.75">
      <c r="A161" s="9"/>
      <c r="B161" s="56"/>
      <c r="C161" s="61"/>
      <c r="E161" s="14"/>
    </row>
    <row r="162" spans="1:5" ht="12.75">
      <c r="A162" s="48" t="s">
        <v>492</v>
      </c>
      <c r="B162" s="42" t="s">
        <v>869</v>
      </c>
      <c r="C162" s="44">
        <v>3200</v>
      </c>
      <c r="D162" s="190"/>
      <c r="E162" s="22">
        <f>SUM(C162+D162)</f>
        <v>3200</v>
      </c>
    </row>
    <row r="163" spans="1:5" ht="12.75">
      <c r="A163" s="48"/>
      <c r="B163" s="42" t="s">
        <v>870</v>
      </c>
      <c r="C163" s="44"/>
      <c r="D163" s="187"/>
      <c r="E163" s="186"/>
    </row>
    <row r="164" spans="1:5" ht="12.75">
      <c r="A164" s="51"/>
      <c r="B164" s="45" t="s">
        <v>871</v>
      </c>
      <c r="C164" s="54"/>
      <c r="D164" s="191"/>
      <c r="E164" s="202"/>
    </row>
    <row r="165" spans="1:5" ht="12.75">
      <c r="A165" s="48" t="s">
        <v>728</v>
      </c>
      <c r="B165" s="344" t="s">
        <v>729</v>
      </c>
      <c r="C165" s="44">
        <f>SUM(C162:C164)</f>
        <v>3200</v>
      </c>
      <c r="D165" s="44">
        <f>SUM(D162:D164)</f>
        <v>0</v>
      </c>
      <c r="E165" s="22">
        <f>SUM(C165+D165)</f>
        <v>3200</v>
      </c>
    </row>
    <row r="166" spans="1:5" ht="13.5" thickBot="1">
      <c r="A166" s="53"/>
      <c r="B166" s="345"/>
      <c r="C166" s="346"/>
      <c r="D166" s="347"/>
      <c r="E166" s="26"/>
    </row>
    <row r="167" spans="1:5" ht="12.75">
      <c r="A167" s="46">
        <v>730</v>
      </c>
      <c r="B167" s="348" t="s">
        <v>462</v>
      </c>
      <c r="C167" s="192">
        <f>SUM(C165)</f>
        <v>3200</v>
      </c>
      <c r="D167" s="192">
        <f>SUM(D165)</f>
        <v>0</v>
      </c>
      <c r="E167" s="166">
        <f>SUM(C167+D167)</f>
        <v>3200</v>
      </c>
    </row>
    <row r="168" spans="1:5" ht="12.75">
      <c r="A168" s="46"/>
      <c r="B168" s="348"/>
      <c r="C168" s="349"/>
      <c r="D168" s="350"/>
      <c r="E168" s="166"/>
    </row>
    <row r="169" spans="1:5" ht="12.75">
      <c r="A169" s="14" t="s">
        <v>930</v>
      </c>
      <c r="B169" s="14" t="s">
        <v>802</v>
      </c>
      <c r="C169" s="158">
        <v>66600</v>
      </c>
      <c r="D169" s="144"/>
      <c r="E169" s="22">
        <f>SUM(C169+D169)</f>
        <v>66600</v>
      </c>
    </row>
    <row r="170" spans="1:5" ht="12.75">
      <c r="A170" s="14"/>
      <c r="B170" s="14" t="s">
        <v>803</v>
      </c>
      <c r="C170" s="158"/>
      <c r="E170" s="14"/>
    </row>
    <row r="171" spans="1:5" ht="12.75">
      <c r="A171" s="14"/>
      <c r="B171" s="14" t="s">
        <v>804</v>
      </c>
      <c r="C171" s="158"/>
      <c r="E171" s="14"/>
    </row>
    <row r="172" spans="1:5" ht="12.75">
      <c r="A172" s="31"/>
      <c r="B172" s="14" t="s">
        <v>805</v>
      </c>
      <c r="C172" s="158"/>
      <c r="E172" s="14"/>
    </row>
    <row r="173" spans="1:5" ht="12.75">
      <c r="A173" s="14" t="s">
        <v>931</v>
      </c>
      <c r="B173" s="67" t="s">
        <v>932</v>
      </c>
      <c r="C173" s="158">
        <v>1150</v>
      </c>
      <c r="D173" s="144"/>
      <c r="E173" s="22">
        <f>SUM(C173+D173)</f>
        <v>1150</v>
      </c>
    </row>
    <row r="174" spans="1:5" ht="12.75">
      <c r="A174" s="14"/>
      <c r="B174" s="67" t="s">
        <v>933</v>
      </c>
      <c r="C174" s="158"/>
      <c r="E174" s="14"/>
    </row>
    <row r="175" spans="1:5" ht="12.75">
      <c r="A175" s="15"/>
      <c r="B175" s="69" t="s">
        <v>934</v>
      </c>
      <c r="C175" s="159"/>
      <c r="D175" s="36"/>
      <c r="E175" s="15"/>
    </row>
    <row r="176" spans="1:5" ht="12.75">
      <c r="A176" s="14" t="s">
        <v>806</v>
      </c>
      <c r="B176" s="14" t="s">
        <v>807</v>
      </c>
      <c r="C176" s="158">
        <f>SUM(C169:C175)</f>
        <v>67750</v>
      </c>
      <c r="D176" s="199">
        <f>SUM(D169:D175)</f>
        <v>0</v>
      </c>
      <c r="E176" s="22">
        <f>SUM(C176+D176)</f>
        <v>67750</v>
      </c>
    </row>
    <row r="177" spans="1:5" ht="12.75">
      <c r="A177" s="14"/>
      <c r="B177" s="14"/>
      <c r="C177" s="158"/>
      <c r="E177" s="14"/>
    </row>
    <row r="178" spans="1:5" ht="12.75">
      <c r="A178" s="14" t="s">
        <v>917</v>
      </c>
      <c r="B178" s="14" t="s">
        <v>916</v>
      </c>
      <c r="C178" s="158">
        <v>500</v>
      </c>
      <c r="D178" s="393"/>
      <c r="E178" s="22">
        <f>SUM(C178+D178)</f>
        <v>500</v>
      </c>
    </row>
    <row r="179" spans="1:5" ht="12.75">
      <c r="A179" s="15" t="s">
        <v>935</v>
      </c>
      <c r="B179" s="15" t="s">
        <v>790</v>
      </c>
      <c r="C179" s="159">
        <v>3070</v>
      </c>
      <c r="D179" s="194"/>
      <c r="E179" s="23">
        <f>SUM(C179+D179)</f>
        <v>3070</v>
      </c>
    </row>
    <row r="180" spans="1:5" ht="12.75">
      <c r="A180" s="14" t="s">
        <v>779</v>
      </c>
      <c r="B180" s="67" t="s">
        <v>844</v>
      </c>
      <c r="C180" s="22">
        <f>SUM(C178:C179)</f>
        <v>3570</v>
      </c>
      <c r="D180" s="22">
        <f>SUM(D178:D179)</f>
        <v>0</v>
      </c>
      <c r="E180" s="22">
        <f>SUM(C180+D180)</f>
        <v>3570</v>
      </c>
    </row>
    <row r="181" spans="1:5" ht="13.5" thickBot="1">
      <c r="A181" s="12"/>
      <c r="B181" s="12"/>
      <c r="C181" s="156"/>
      <c r="E181" s="12"/>
    </row>
    <row r="182" spans="1:5" ht="12.75">
      <c r="A182" s="38">
        <v>750</v>
      </c>
      <c r="B182" s="113" t="s">
        <v>808</v>
      </c>
      <c r="C182" s="33">
        <f>SUM(C176+C180)</f>
        <v>71320</v>
      </c>
      <c r="D182" s="203">
        <f>SUM(D176+D180)</f>
        <v>0</v>
      </c>
      <c r="E182" s="166">
        <f>SUM(C182+D182)</f>
        <v>71320</v>
      </c>
    </row>
    <row r="183" spans="1:5" ht="12.75">
      <c r="A183" s="14"/>
      <c r="B183" s="14"/>
      <c r="C183" s="22"/>
      <c r="E183" s="14"/>
    </row>
    <row r="184" spans="1:5" ht="12.75">
      <c r="A184" s="14" t="s">
        <v>936</v>
      </c>
      <c r="B184" s="14" t="s">
        <v>802</v>
      </c>
      <c r="C184" s="22">
        <v>1380</v>
      </c>
      <c r="D184" s="144"/>
      <c r="E184" s="22">
        <f>SUM(C184+D184)</f>
        <v>1380</v>
      </c>
    </row>
    <row r="185" spans="1:5" ht="12.75">
      <c r="A185" s="14"/>
      <c r="B185" s="14" t="s">
        <v>803</v>
      </c>
      <c r="C185" s="22"/>
      <c r="E185" s="14"/>
    </row>
    <row r="186" spans="1:5" ht="12.75">
      <c r="A186" s="14"/>
      <c r="B186" s="14" t="s">
        <v>804</v>
      </c>
      <c r="C186" s="22"/>
      <c r="E186" s="14"/>
    </row>
    <row r="187" spans="1:5" ht="12.75">
      <c r="A187" s="15"/>
      <c r="B187" s="15" t="s">
        <v>805</v>
      </c>
      <c r="C187" s="23"/>
      <c r="D187" s="36"/>
      <c r="E187" s="15"/>
    </row>
    <row r="188" spans="1:5" ht="12.75">
      <c r="A188" s="14" t="s">
        <v>810</v>
      </c>
      <c r="B188" s="14" t="s">
        <v>752</v>
      </c>
      <c r="C188" s="22">
        <f>SUM(C184:C187)</f>
        <v>1380</v>
      </c>
      <c r="D188" s="196">
        <f>SUM(D184:D187)</f>
        <v>0</v>
      </c>
      <c r="E188" s="22">
        <f>SUM(C188+D188)</f>
        <v>1380</v>
      </c>
    </row>
    <row r="189" spans="1:5" ht="12.75">
      <c r="A189" s="14"/>
      <c r="B189" s="14" t="s">
        <v>753</v>
      </c>
      <c r="C189" s="22"/>
      <c r="E189" s="14"/>
    </row>
    <row r="190" spans="1:5" ht="12.75">
      <c r="A190" s="14"/>
      <c r="B190" s="14"/>
      <c r="C190" s="22"/>
      <c r="E190" s="14"/>
    </row>
    <row r="191" spans="1:5" ht="12.75">
      <c r="A191" s="14" t="s">
        <v>910</v>
      </c>
      <c r="B191" s="14" t="s">
        <v>802</v>
      </c>
      <c r="C191" s="22">
        <v>28473</v>
      </c>
      <c r="D191" s="324"/>
      <c r="E191" s="22">
        <f>SUM(C191+D191)</f>
        <v>28473</v>
      </c>
    </row>
    <row r="192" spans="1:5" ht="12.75">
      <c r="A192" s="14"/>
      <c r="B192" s="14" t="s">
        <v>803</v>
      </c>
      <c r="C192" s="22"/>
      <c r="E192" s="14"/>
    </row>
    <row r="193" spans="1:5" ht="12.75">
      <c r="A193" s="14"/>
      <c r="B193" s="14" t="s">
        <v>804</v>
      </c>
      <c r="C193" s="22"/>
      <c r="E193" s="14"/>
    </row>
    <row r="194" spans="1:5" ht="12.75">
      <c r="A194" s="15"/>
      <c r="B194" s="15" t="s">
        <v>805</v>
      </c>
      <c r="C194" s="23"/>
      <c r="D194" s="1"/>
      <c r="E194" s="15"/>
    </row>
    <row r="195" spans="1:5" ht="12.75">
      <c r="A195" s="14" t="s">
        <v>911</v>
      </c>
      <c r="B195" s="14" t="s">
        <v>912</v>
      </c>
      <c r="C195" s="22">
        <f>SUM(C191:C194)</f>
        <v>28473</v>
      </c>
      <c r="D195" s="22">
        <f>SUM(D191:D194)</f>
        <v>0</v>
      </c>
      <c r="E195" s="22">
        <f>SUM(C195+D195)</f>
        <v>28473</v>
      </c>
    </row>
    <row r="196" spans="1:5" ht="12.75">
      <c r="A196" s="14"/>
      <c r="B196" s="14" t="s">
        <v>913</v>
      </c>
      <c r="C196" s="22"/>
      <c r="E196" s="14"/>
    </row>
    <row r="197" spans="1:5" ht="12.75">
      <c r="A197" s="14"/>
      <c r="B197" s="14" t="s">
        <v>914</v>
      </c>
      <c r="C197" s="22"/>
      <c r="E197" s="14"/>
    </row>
    <row r="198" spans="1:5" ht="13.5" thickBot="1">
      <c r="A198" s="12"/>
      <c r="B198" s="12"/>
      <c r="C198" s="26"/>
      <c r="D198" s="106"/>
      <c r="E198" s="12"/>
    </row>
    <row r="199" spans="1:5" ht="12.75">
      <c r="A199" s="38">
        <v>751</v>
      </c>
      <c r="B199" s="113" t="s">
        <v>752</v>
      </c>
      <c r="C199" s="197">
        <f>SUM(C188+C195)</f>
        <v>29853</v>
      </c>
      <c r="D199" s="197">
        <f>SUM(D188+D195)</f>
        <v>0</v>
      </c>
      <c r="E199" s="166">
        <f>SUM(C199+D199)</f>
        <v>29853</v>
      </c>
    </row>
    <row r="200" spans="1:5" ht="12.75">
      <c r="A200" s="17"/>
      <c r="B200" s="13" t="s">
        <v>753</v>
      </c>
      <c r="C200" s="59"/>
      <c r="E200" s="14"/>
    </row>
    <row r="201" spans="1:5" ht="12.75">
      <c r="A201" s="9"/>
      <c r="B201" s="9"/>
      <c r="C201" s="61"/>
      <c r="E201" s="14"/>
    </row>
    <row r="202" spans="1:5" ht="12.75">
      <c r="A202" s="14" t="s">
        <v>937</v>
      </c>
      <c r="B202" s="14" t="s">
        <v>802</v>
      </c>
      <c r="C202" s="22">
        <v>400</v>
      </c>
      <c r="D202" s="144"/>
      <c r="E202" s="22">
        <f>SUM(C202+D202)</f>
        <v>400</v>
      </c>
    </row>
    <row r="203" spans="1:5" ht="12.75">
      <c r="A203" s="14"/>
      <c r="B203" s="14" t="s">
        <v>803</v>
      </c>
      <c r="C203" s="22"/>
      <c r="E203" s="14"/>
    </row>
    <row r="204" spans="1:5" ht="12.75">
      <c r="A204" s="14"/>
      <c r="B204" s="14" t="s">
        <v>804</v>
      </c>
      <c r="C204" s="22"/>
      <c r="E204" s="14"/>
    </row>
    <row r="205" spans="1:5" ht="12.75">
      <c r="A205" s="15"/>
      <c r="B205" s="15" t="s">
        <v>805</v>
      </c>
      <c r="C205" s="23"/>
      <c r="D205" s="36"/>
      <c r="E205" s="15"/>
    </row>
    <row r="206" spans="1:5" ht="12.75">
      <c r="A206" s="14" t="s">
        <v>811</v>
      </c>
      <c r="B206" s="14" t="s">
        <v>812</v>
      </c>
      <c r="C206" s="22">
        <f>SUM(C202:C205)</f>
        <v>400</v>
      </c>
      <c r="D206" s="196">
        <f>SUM(D202:D205)</f>
        <v>0</v>
      </c>
      <c r="E206" s="22">
        <f>SUM(C206+D206)</f>
        <v>400</v>
      </c>
    </row>
    <row r="207" spans="1:5" ht="13.5" thickBot="1">
      <c r="A207" s="12"/>
      <c r="B207" s="12"/>
      <c r="C207" s="26"/>
      <c r="D207" s="106"/>
      <c r="E207" s="12"/>
    </row>
    <row r="208" spans="1:5" ht="12.75">
      <c r="A208" s="38">
        <v>754</v>
      </c>
      <c r="B208" s="113" t="s">
        <v>813</v>
      </c>
      <c r="C208" s="33">
        <f>SUM(C206)</f>
        <v>400</v>
      </c>
      <c r="D208" s="203">
        <f>SUM(D206)</f>
        <v>0</v>
      </c>
      <c r="E208" s="279">
        <f>SUM(C208+D208)</f>
        <v>400</v>
      </c>
    </row>
    <row r="209" spans="1:5" ht="12.75">
      <c r="A209" s="395"/>
      <c r="B209" s="21" t="s">
        <v>814</v>
      </c>
      <c r="C209" s="396"/>
      <c r="D209" s="1"/>
      <c r="E209" s="15"/>
    </row>
    <row r="210" spans="1:5" ht="12.75">
      <c r="A210" s="18"/>
      <c r="B210" s="19"/>
      <c r="C210" s="371"/>
      <c r="D210" s="2"/>
      <c r="E210" s="2"/>
    </row>
    <row r="211" spans="1:5" ht="13.5" thickBot="1">
      <c r="A211" s="3"/>
      <c r="B211" s="3"/>
      <c r="C211" s="3"/>
      <c r="D211" s="30"/>
      <c r="E211" s="30"/>
    </row>
    <row r="212" spans="1:5" ht="13.5" thickTop="1">
      <c r="A212" s="6" t="s">
        <v>782</v>
      </c>
      <c r="B212" s="102"/>
      <c r="C212" s="98" t="s">
        <v>72</v>
      </c>
      <c r="D212" s="179"/>
      <c r="E212" s="157" t="s">
        <v>480</v>
      </c>
    </row>
    <row r="213" spans="1:5" ht="13.5" thickBot="1">
      <c r="A213" s="7" t="s">
        <v>781</v>
      </c>
      <c r="B213" s="103" t="s">
        <v>783</v>
      </c>
      <c r="C213" s="99" t="s">
        <v>114</v>
      </c>
      <c r="D213" s="180" t="s">
        <v>479</v>
      </c>
      <c r="E213" s="182" t="s">
        <v>481</v>
      </c>
    </row>
    <row r="214" spans="1:5" ht="13.5" thickTop="1">
      <c r="A214" s="8" t="s">
        <v>435</v>
      </c>
      <c r="B214" s="8" t="s">
        <v>436</v>
      </c>
      <c r="C214" s="100" t="s">
        <v>437</v>
      </c>
      <c r="D214" s="181" t="s">
        <v>747</v>
      </c>
      <c r="E214" s="183" t="s">
        <v>829</v>
      </c>
    </row>
    <row r="215" spans="1:5" ht="12.75">
      <c r="A215" s="17"/>
      <c r="B215" s="13"/>
      <c r="C215" s="24"/>
      <c r="E215" s="14"/>
    </row>
    <row r="216" spans="1:5" ht="12.75">
      <c r="A216" s="14" t="s">
        <v>938</v>
      </c>
      <c r="B216" s="10" t="s">
        <v>816</v>
      </c>
      <c r="C216" s="158">
        <v>5295</v>
      </c>
      <c r="D216" s="144"/>
      <c r="E216" s="22">
        <f>SUM(C216+D216)</f>
        <v>5295</v>
      </c>
    </row>
    <row r="217" spans="1:5" ht="12.75">
      <c r="A217" s="15"/>
      <c r="B217" s="11" t="s">
        <v>210</v>
      </c>
      <c r="C217" s="159"/>
      <c r="D217" s="36"/>
      <c r="E217" s="15"/>
    </row>
    <row r="218" spans="1:5" ht="12.75">
      <c r="A218" s="14" t="s">
        <v>759</v>
      </c>
      <c r="B218" s="10" t="s">
        <v>95</v>
      </c>
      <c r="C218" s="158">
        <f>SUM(C216:C217)</f>
        <v>5295</v>
      </c>
      <c r="D218" s="199">
        <f>SUM(D216:D217)</f>
        <v>0</v>
      </c>
      <c r="E218" s="22">
        <f>SUM(C218+D218)</f>
        <v>5295</v>
      </c>
    </row>
    <row r="219" spans="1:5" ht="12.75">
      <c r="A219" s="14"/>
      <c r="B219" s="10"/>
      <c r="C219" s="158"/>
      <c r="E219" s="14"/>
    </row>
    <row r="220" spans="1:5" ht="12.75">
      <c r="A220" s="14" t="s">
        <v>939</v>
      </c>
      <c r="B220" s="14" t="s">
        <v>818</v>
      </c>
      <c r="C220" s="158">
        <v>1147085</v>
      </c>
      <c r="D220" s="39"/>
      <c r="E220" s="22">
        <f aca="true" t="shared" si="0" ref="E220:E225">SUM(C220+D220)</f>
        <v>1147085</v>
      </c>
    </row>
    <row r="221" spans="1:5" ht="12.75">
      <c r="A221" s="14" t="s">
        <v>940</v>
      </c>
      <c r="B221" s="14" t="s">
        <v>819</v>
      </c>
      <c r="C221" s="158">
        <v>201246</v>
      </c>
      <c r="D221" s="39"/>
      <c r="E221" s="22">
        <f t="shared" si="0"/>
        <v>201246</v>
      </c>
    </row>
    <row r="222" spans="1:5" ht="12.75">
      <c r="A222" s="14" t="s">
        <v>941</v>
      </c>
      <c r="B222" s="14" t="s">
        <v>820</v>
      </c>
      <c r="C222" s="158">
        <v>37755</v>
      </c>
      <c r="D222" s="39"/>
      <c r="E222" s="22">
        <f t="shared" si="0"/>
        <v>37755</v>
      </c>
    </row>
    <row r="223" spans="1:5" ht="12.75">
      <c r="A223" s="14" t="s">
        <v>942</v>
      </c>
      <c r="B223" s="14" t="s">
        <v>821</v>
      </c>
      <c r="C223" s="158">
        <v>120080</v>
      </c>
      <c r="D223" s="39"/>
      <c r="E223" s="22">
        <f t="shared" si="0"/>
        <v>120080</v>
      </c>
    </row>
    <row r="224" spans="1:5" ht="12.75">
      <c r="A224" s="15" t="s">
        <v>943</v>
      </c>
      <c r="B224" s="15" t="s">
        <v>822</v>
      </c>
      <c r="C224" s="159">
        <v>18648</v>
      </c>
      <c r="D224" s="39"/>
      <c r="E224" s="22">
        <f t="shared" si="0"/>
        <v>18648</v>
      </c>
    </row>
    <row r="225" spans="1:5" ht="12.75">
      <c r="A225" s="14" t="s">
        <v>825</v>
      </c>
      <c r="B225" s="14" t="s">
        <v>826</v>
      </c>
      <c r="C225" s="158">
        <f>SUM(C220:C224)</f>
        <v>1524814</v>
      </c>
      <c r="D225" s="39"/>
      <c r="E225" s="22">
        <f t="shared" si="0"/>
        <v>1524814</v>
      </c>
    </row>
    <row r="226" spans="1:5" ht="12.75">
      <c r="A226" s="14"/>
      <c r="B226" s="14" t="s">
        <v>89</v>
      </c>
      <c r="C226" s="158"/>
      <c r="D226" s="2"/>
      <c r="E226" s="14"/>
    </row>
    <row r="227" spans="1:5" ht="12.75">
      <c r="A227" s="14"/>
      <c r="B227" s="14" t="s">
        <v>90</v>
      </c>
      <c r="C227" s="158"/>
      <c r="D227" s="2"/>
      <c r="E227" s="14"/>
    </row>
    <row r="228" spans="1:5" ht="12.75">
      <c r="A228" s="14"/>
      <c r="B228" s="14"/>
      <c r="C228" s="158"/>
      <c r="D228" s="2"/>
      <c r="E228" s="14"/>
    </row>
    <row r="229" spans="1:5" ht="12.75">
      <c r="A229" s="14" t="s">
        <v>97</v>
      </c>
      <c r="B229" s="14" t="s">
        <v>818</v>
      </c>
      <c r="C229" s="158">
        <v>493511</v>
      </c>
      <c r="D229" s="39"/>
      <c r="E229" s="22">
        <f aca="true" t="shared" si="1" ref="E229:E234">SUM(C229+D229)</f>
        <v>493511</v>
      </c>
    </row>
    <row r="230" spans="1:5" ht="12.75">
      <c r="A230" s="14" t="s">
        <v>98</v>
      </c>
      <c r="B230" s="14" t="s">
        <v>819</v>
      </c>
      <c r="C230" s="158">
        <v>286967</v>
      </c>
      <c r="D230" s="39"/>
      <c r="E230" s="22">
        <f t="shared" si="1"/>
        <v>286967</v>
      </c>
    </row>
    <row r="231" spans="1:5" ht="12.75">
      <c r="A231" s="14" t="s">
        <v>99</v>
      </c>
      <c r="B231" s="14" t="s">
        <v>820</v>
      </c>
      <c r="C231" s="158">
        <v>6039</v>
      </c>
      <c r="D231" s="39"/>
      <c r="E231" s="22">
        <f t="shared" si="1"/>
        <v>6039</v>
      </c>
    </row>
    <row r="232" spans="1:5" ht="12.75">
      <c r="A232" s="14" t="s">
        <v>100</v>
      </c>
      <c r="B232" s="14" t="s">
        <v>821</v>
      </c>
      <c r="C232" s="158">
        <v>99750</v>
      </c>
      <c r="D232" s="39"/>
      <c r="E232" s="22">
        <f t="shared" si="1"/>
        <v>99750</v>
      </c>
    </row>
    <row r="233" spans="1:5" ht="12.75">
      <c r="A233" s="14" t="s">
        <v>101</v>
      </c>
      <c r="B233" s="14" t="s">
        <v>827</v>
      </c>
      <c r="C233" s="158">
        <v>5118</v>
      </c>
      <c r="D233" s="39"/>
      <c r="E233" s="22">
        <f t="shared" si="1"/>
        <v>5118</v>
      </c>
    </row>
    <row r="234" spans="1:5" ht="12.75">
      <c r="A234" s="14" t="s">
        <v>102</v>
      </c>
      <c r="B234" s="14" t="s">
        <v>828</v>
      </c>
      <c r="C234" s="158">
        <v>1240</v>
      </c>
      <c r="D234" s="39"/>
      <c r="E234" s="22">
        <f t="shared" si="1"/>
        <v>1240</v>
      </c>
    </row>
    <row r="235" spans="1:5" ht="12.75">
      <c r="A235" s="14" t="s">
        <v>103</v>
      </c>
      <c r="B235" s="14" t="s">
        <v>417</v>
      </c>
      <c r="C235" s="158">
        <v>6113</v>
      </c>
      <c r="D235" s="39"/>
      <c r="E235" s="22">
        <f>SUM(C235+D235)</f>
        <v>6113</v>
      </c>
    </row>
    <row r="236" spans="1:5" ht="12.75">
      <c r="A236" s="15" t="s">
        <v>104</v>
      </c>
      <c r="B236" s="15" t="s">
        <v>822</v>
      </c>
      <c r="C236" s="159">
        <v>38149</v>
      </c>
      <c r="D236" s="204"/>
      <c r="E236" s="23">
        <f>SUM(C236+D236)</f>
        <v>38149</v>
      </c>
    </row>
    <row r="237" spans="1:5" ht="12.75">
      <c r="A237" s="14" t="s">
        <v>96</v>
      </c>
      <c r="B237" s="14" t="s">
        <v>91</v>
      </c>
      <c r="C237" s="158">
        <f>SUM(C229:C236)</f>
        <v>936887</v>
      </c>
      <c r="D237" s="199">
        <f>SUM(D229:D236)</f>
        <v>0</v>
      </c>
      <c r="E237" s="22">
        <f>SUM(C237+D237)</f>
        <v>936887</v>
      </c>
    </row>
    <row r="238" spans="1:5" ht="12.75">
      <c r="A238" s="14"/>
      <c r="B238" s="14" t="s">
        <v>92</v>
      </c>
      <c r="C238" s="158"/>
      <c r="D238" s="2"/>
      <c r="E238" s="14"/>
    </row>
    <row r="239" spans="1:5" ht="12.75">
      <c r="A239" s="14"/>
      <c r="B239" s="14" t="s">
        <v>93</v>
      </c>
      <c r="C239" s="158"/>
      <c r="D239" s="2"/>
      <c r="E239" s="14"/>
    </row>
    <row r="240" spans="1:5" ht="12.75">
      <c r="A240" s="14"/>
      <c r="B240" s="14" t="s">
        <v>94</v>
      </c>
      <c r="C240" s="63"/>
      <c r="D240" s="2"/>
      <c r="E240" s="14"/>
    </row>
    <row r="241" spans="1:5" ht="12.75">
      <c r="A241" s="14"/>
      <c r="B241" s="14"/>
      <c r="C241" s="63"/>
      <c r="D241" s="2"/>
      <c r="E241" s="14"/>
    </row>
    <row r="242" spans="1:5" ht="12.75">
      <c r="A242" s="14" t="s">
        <v>944</v>
      </c>
      <c r="B242" s="14" t="s">
        <v>420</v>
      </c>
      <c r="C242" s="22">
        <v>32343</v>
      </c>
      <c r="D242" s="32"/>
      <c r="E242" s="22">
        <f>SUM(C242+D242)</f>
        <v>32343</v>
      </c>
    </row>
    <row r="243" spans="1:5" ht="12.75">
      <c r="A243" s="14" t="s">
        <v>945</v>
      </c>
      <c r="B243" s="14" t="s">
        <v>786</v>
      </c>
      <c r="C243" s="22">
        <v>298700</v>
      </c>
      <c r="D243" s="32"/>
      <c r="E243" s="22">
        <f>SUM(C243+D243)</f>
        <v>298700</v>
      </c>
    </row>
    <row r="244" spans="1:5" ht="12.75">
      <c r="A244" s="14" t="s">
        <v>957</v>
      </c>
      <c r="B244" s="14" t="s">
        <v>959</v>
      </c>
      <c r="C244" s="22">
        <v>98489</v>
      </c>
      <c r="D244" s="32"/>
      <c r="E244" s="22">
        <f>SUM(C244+D244)</f>
        <v>98489</v>
      </c>
    </row>
    <row r="245" spans="1:5" ht="12.75">
      <c r="A245" s="14" t="s">
        <v>960</v>
      </c>
      <c r="B245" s="67" t="s">
        <v>961</v>
      </c>
      <c r="C245" s="22">
        <v>7053</v>
      </c>
      <c r="D245" s="32"/>
      <c r="E245" s="22">
        <f>SUM(C245+D245)</f>
        <v>7053</v>
      </c>
    </row>
    <row r="246" spans="1:5" ht="12.75">
      <c r="A246" s="14"/>
      <c r="B246" s="67" t="s">
        <v>962</v>
      </c>
      <c r="C246" s="22"/>
      <c r="D246" s="2"/>
      <c r="E246" s="14"/>
    </row>
    <row r="247" spans="1:5" ht="12.75">
      <c r="A247" s="14"/>
      <c r="B247" s="67" t="s">
        <v>963</v>
      </c>
      <c r="C247" s="22"/>
      <c r="D247" s="2"/>
      <c r="E247" s="14"/>
    </row>
    <row r="248" spans="1:5" ht="12.75">
      <c r="A248" s="15" t="s">
        <v>918</v>
      </c>
      <c r="B248" s="15" t="s">
        <v>919</v>
      </c>
      <c r="C248" s="23">
        <v>720</v>
      </c>
      <c r="D248" s="394"/>
      <c r="E248" s="23">
        <f>SUM(C248+D248)</f>
        <v>720</v>
      </c>
    </row>
    <row r="249" spans="1:5" ht="12.75">
      <c r="A249" s="14" t="s">
        <v>421</v>
      </c>
      <c r="B249" s="14" t="s">
        <v>680</v>
      </c>
      <c r="C249" s="22">
        <f>SUM(C242:C248)</f>
        <v>437305</v>
      </c>
      <c r="D249" s="196">
        <f>SUM(D242:D248)</f>
        <v>0</v>
      </c>
      <c r="E249" s="22">
        <f>SUM(C249+D249)</f>
        <v>437305</v>
      </c>
    </row>
    <row r="250" spans="1:5" ht="12.75">
      <c r="A250" s="14"/>
      <c r="B250" s="14" t="s">
        <v>958</v>
      </c>
      <c r="C250" s="22"/>
      <c r="D250" s="2"/>
      <c r="E250" s="14"/>
    </row>
    <row r="251" spans="1:5" ht="12.75">
      <c r="A251" s="48"/>
      <c r="B251" s="48"/>
      <c r="C251" s="44"/>
      <c r="D251" s="2"/>
      <c r="E251" s="14"/>
    </row>
    <row r="252" spans="1:5" ht="12.75">
      <c r="A252" s="14" t="s">
        <v>964</v>
      </c>
      <c r="B252" s="14" t="s">
        <v>815</v>
      </c>
      <c r="C252" s="22">
        <v>1773428</v>
      </c>
      <c r="D252" s="32"/>
      <c r="E252" s="22">
        <f>SUM(C252+D252)</f>
        <v>1773428</v>
      </c>
    </row>
    <row r="253" spans="1:5" ht="12.75">
      <c r="A253" s="15" t="s">
        <v>965</v>
      </c>
      <c r="B253" s="15" t="s">
        <v>817</v>
      </c>
      <c r="C253" s="23">
        <v>251430</v>
      </c>
      <c r="D253" s="201"/>
      <c r="E253" s="23">
        <f>SUM(C253+D253)</f>
        <v>251430</v>
      </c>
    </row>
    <row r="254" spans="1:5" ht="12.75">
      <c r="A254" s="14" t="s">
        <v>422</v>
      </c>
      <c r="B254" s="14" t="s">
        <v>423</v>
      </c>
      <c r="C254" s="22">
        <f>SUM(C252:C253)</f>
        <v>2024858</v>
      </c>
      <c r="D254" s="196">
        <f>SUM(D252:D253)</f>
        <v>0</v>
      </c>
      <c r="E254" s="22">
        <f>SUM(C254+D254)</f>
        <v>2024858</v>
      </c>
    </row>
    <row r="255" spans="1:5" ht="12.75">
      <c r="A255" s="14"/>
      <c r="B255" s="14" t="s">
        <v>424</v>
      </c>
      <c r="C255" s="22"/>
      <c r="D255" s="2"/>
      <c r="E255" s="14"/>
    </row>
    <row r="256" spans="1:5" ht="12.75">
      <c r="A256" s="14"/>
      <c r="B256" s="14"/>
      <c r="C256" s="22"/>
      <c r="D256" s="2"/>
      <c r="E256" s="14"/>
    </row>
    <row r="257" spans="1:5" ht="12.75">
      <c r="A257" s="14" t="s">
        <v>108</v>
      </c>
      <c r="B257" s="14" t="s">
        <v>418</v>
      </c>
      <c r="C257" s="22">
        <v>5933</v>
      </c>
      <c r="D257" s="32"/>
      <c r="E257" s="22">
        <f>SUM(C257+D257)</f>
        <v>5933</v>
      </c>
    </row>
    <row r="258" spans="1:5" ht="12.75">
      <c r="A258" s="14" t="s">
        <v>109</v>
      </c>
      <c r="B258" s="14" t="s">
        <v>823</v>
      </c>
      <c r="C258" s="22">
        <v>40000</v>
      </c>
      <c r="D258" s="32"/>
      <c r="E258" s="22">
        <f>SUM(C258+D258)</f>
        <v>40000</v>
      </c>
    </row>
    <row r="259" spans="1:5" ht="12.75">
      <c r="A259" s="15"/>
      <c r="B259" s="15" t="s">
        <v>824</v>
      </c>
      <c r="C259" s="23"/>
      <c r="D259" s="201"/>
      <c r="E259" s="15"/>
    </row>
    <row r="260" spans="1:5" ht="12.75">
      <c r="A260" s="14" t="s">
        <v>11</v>
      </c>
      <c r="B260" s="67" t="s">
        <v>110</v>
      </c>
      <c r="C260" s="22">
        <f>SUM(C257:C259)</f>
        <v>45933</v>
      </c>
      <c r="D260" s="196">
        <f>SUM(D257:D259)</f>
        <v>0</v>
      </c>
      <c r="E260" s="22">
        <f>SUM(C260+D260)</f>
        <v>45933</v>
      </c>
    </row>
    <row r="261" spans="1:5" ht="12.75">
      <c r="A261" s="14"/>
      <c r="B261" s="67" t="s">
        <v>111</v>
      </c>
      <c r="C261" s="22"/>
      <c r="D261" s="2"/>
      <c r="E261" s="14"/>
    </row>
    <row r="262" spans="1:5" ht="13.5" thickBot="1">
      <c r="A262" s="12"/>
      <c r="B262" s="12"/>
      <c r="C262" s="26"/>
      <c r="D262" s="106"/>
      <c r="E262" s="12"/>
    </row>
    <row r="263" spans="1:5" ht="12.75">
      <c r="A263" s="17">
        <v>756</v>
      </c>
      <c r="B263" s="13" t="s">
        <v>696</v>
      </c>
      <c r="C263" s="24">
        <f>SUM(C218+C225+C237+C249+C254+C260)</f>
        <v>4975092</v>
      </c>
      <c r="D263" s="197">
        <f>SUM(D218+D225+D237+D249+D254+D260)</f>
        <v>0</v>
      </c>
      <c r="E263" s="166">
        <f>SUM(C263+D263)</f>
        <v>4975092</v>
      </c>
    </row>
    <row r="264" spans="1:5" ht="12.75">
      <c r="A264" s="13"/>
      <c r="B264" s="13" t="s">
        <v>697</v>
      </c>
      <c r="C264" s="22"/>
      <c r="D264" s="2"/>
      <c r="E264" s="14"/>
    </row>
    <row r="265" spans="1:5" ht="12.75">
      <c r="A265" s="13"/>
      <c r="B265" s="13" t="s">
        <v>698</v>
      </c>
      <c r="C265" s="22"/>
      <c r="D265" s="2"/>
      <c r="E265" s="14"/>
    </row>
    <row r="266" spans="1:5" ht="12.75">
      <c r="A266" s="13"/>
      <c r="B266" s="13"/>
      <c r="C266" s="22"/>
      <c r="D266" s="2"/>
      <c r="E266" s="14"/>
    </row>
    <row r="267" spans="1:5" ht="12.75">
      <c r="A267" s="15" t="s">
        <v>966</v>
      </c>
      <c r="B267" s="15" t="s">
        <v>425</v>
      </c>
      <c r="C267" s="23">
        <v>5381624</v>
      </c>
      <c r="D267" s="201">
        <v>63758</v>
      </c>
      <c r="E267" s="23">
        <f>SUM(C267+D267)</f>
        <v>5445382</v>
      </c>
    </row>
    <row r="268" spans="1:5" ht="12.75">
      <c r="A268" s="14" t="s">
        <v>426</v>
      </c>
      <c r="B268" s="14" t="s">
        <v>427</v>
      </c>
      <c r="C268" s="22">
        <f>SUM(C267)</f>
        <v>5381624</v>
      </c>
      <c r="D268" s="196">
        <f>SUM(D267)</f>
        <v>63758</v>
      </c>
      <c r="E268" s="22">
        <f>SUM(C268+D268)</f>
        <v>5445382</v>
      </c>
    </row>
    <row r="269" spans="1:5" ht="12.75">
      <c r="A269" s="14"/>
      <c r="B269" s="14" t="s">
        <v>428</v>
      </c>
      <c r="C269" s="22"/>
      <c r="D269" s="2"/>
      <c r="E269" s="14"/>
    </row>
    <row r="270" spans="1:5" ht="12.75">
      <c r="A270" s="14"/>
      <c r="B270" s="14"/>
      <c r="C270" s="22"/>
      <c r="D270" s="2"/>
      <c r="E270" s="14"/>
    </row>
    <row r="271" spans="1:5" ht="12.75">
      <c r="A271" s="15" t="s">
        <v>692</v>
      </c>
      <c r="B271" s="15" t="s">
        <v>693</v>
      </c>
      <c r="C271" s="23">
        <v>0</v>
      </c>
      <c r="D271" s="338">
        <v>12339</v>
      </c>
      <c r="E271" s="23">
        <f>SUM(C271+D271)</f>
        <v>12339</v>
      </c>
    </row>
    <row r="272" spans="1:5" ht="12.75">
      <c r="A272" s="14" t="s">
        <v>694</v>
      </c>
      <c r="B272" s="14" t="s">
        <v>695</v>
      </c>
      <c r="C272" s="32">
        <f>SUM(C271)</f>
        <v>0</v>
      </c>
      <c r="D272" s="32">
        <f>SUM(D271)</f>
        <v>12339</v>
      </c>
      <c r="E272" s="22">
        <f>SUM(C272+D272)</f>
        <v>12339</v>
      </c>
    </row>
    <row r="273" spans="1:5" ht="12.75">
      <c r="A273" s="14"/>
      <c r="B273" s="14"/>
      <c r="C273" s="22"/>
      <c r="D273" s="2"/>
      <c r="E273" s="14"/>
    </row>
    <row r="274" spans="1:5" ht="12.75">
      <c r="A274" s="15" t="s">
        <v>967</v>
      </c>
      <c r="B274" s="15" t="s">
        <v>425</v>
      </c>
      <c r="C274" s="23">
        <v>1385386</v>
      </c>
      <c r="D274" s="194"/>
      <c r="E274" s="23">
        <f>SUM(C274+D274)</f>
        <v>1385386</v>
      </c>
    </row>
    <row r="275" spans="1:5" ht="12.75">
      <c r="A275" s="14" t="s">
        <v>968</v>
      </c>
      <c r="B275" s="14" t="s">
        <v>969</v>
      </c>
      <c r="C275" s="22">
        <f>SUM(C274)</f>
        <v>1385386</v>
      </c>
      <c r="D275" s="196">
        <f>SUM(D274)</f>
        <v>0</v>
      </c>
      <c r="E275" s="22">
        <f>SUM(C275+D275)</f>
        <v>1385386</v>
      </c>
    </row>
    <row r="276" spans="1:5" ht="12.75">
      <c r="A276" s="15"/>
      <c r="B276" s="15"/>
      <c r="C276" s="23"/>
      <c r="D276" s="338"/>
      <c r="E276" s="23"/>
    </row>
    <row r="277" spans="1:5" ht="12.75">
      <c r="A277" s="2"/>
      <c r="B277" s="2"/>
      <c r="C277" s="32"/>
      <c r="D277" s="32"/>
      <c r="E277" s="32"/>
    </row>
    <row r="278" spans="1:5" ht="12.75">
      <c r="A278" s="2"/>
      <c r="B278" s="2"/>
      <c r="C278" s="32"/>
      <c r="D278" s="32"/>
      <c r="E278" s="32"/>
    </row>
    <row r="279" spans="1:5" ht="12.75">
      <c r="A279" s="2"/>
      <c r="B279" s="2"/>
      <c r="C279" s="32"/>
      <c r="D279" s="32"/>
      <c r="E279" s="32"/>
    </row>
    <row r="280" spans="1:5" ht="12.75">
      <c r="A280" s="2"/>
      <c r="B280" s="2"/>
      <c r="C280" s="32"/>
      <c r="D280" s="32"/>
      <c r="E280" s="32"/>
    </row>
    <row r="281" spans="1:5" ht="13.5" thickBot="1">
      <c r="A281" s="3"/>
      <c r="B281" s="3"/>
      <c r="C281" s="3"/>
      <c r="D281" s="30"/>
      <c r="E281" s="30"/>
    </row>
    <row r="282" spans="1:5" ht="13.5" thickTop="1">
      <c r="A282" s="6" t="s">
        <v>782</v>
      </c>
      <c r="B282" s="102"/>
      <c r="C282" s="98" t="s">
        <v>72</v>
      </c>
      <c r="D282" s="179"/>
      <c r="E282" s="157" t="s">
        <v>480</v>
      </c>
    </row>
    <row r="283" spans="1:5" ht="13.5" thickBot="1">
      <c r="A283" s="7" t="s">
        <v>781</v>
      </c>
      <c r="B283" s="103" t="s">
        <v>783</v>
      </c>
      <c r="C283" s="99" t="s">
        <v>114</v>
      </c>
      <c r="D283" s="180" t="s">
        <v>479</v>
      </c>
      <c r="E283" s="182" t="s">
        <v>481</v>
      </c>
    </row>
    <row r="284" spans="1:5" ht="13.5" thickTop="1">
      <c r="A284" s="8" t="s">
        <v>435</v>
      </c>
      <c r="B284" s="8" t="s">
        <v>436</v>
      </c>
      <c r="C284" s="100" t="s">
        <v>437</v>
      </c>
      <c r="D284" s="181" t="s">
        <v>747</v>
      </c>
      <c r="E284" s="183" t="s">
        <v>829</v>
      </c>
    </row>
    <row r="285" spans="1:5" ht="12.75">
      <c r="A285" s="14"/>
      <c r="B285" s="14"/>
      <c r="C285" s="58"/>
      <c r="D285" s="2"/>
      <c r="E285" s="14"/>
    </row>
    <row r="286" spans="1:5" ht="12.75">
      <c r="A286" s="14" t="s">
        <v>970</v>
      </c>
      <c r="B286" s="14" t="s">
        <v>419</v>
      </c>
      <c r="C286" s="22">
        <v>100000</v>
      </c>
      <c r="D286" s="2"/>
      <c r="E286" s="22">
        <f>SUM(C286+D286)</f>
        <v>100000</v>
      </c>
    </row>
    <row r="287" spans="1:5" ht="12.75">
      <c r="A287" s="15" t="s">
        <v>615</v>
      </c>
      <c r="B287" s="15" t="s">
        <v>499</v>
      </c>
      <c r="C287" s="23">
        <v>310</v>
      </c>
      <c r="D287" s="201"/>
      <c r="E287" s="23">
        <f>SUM(C287+D287)</f>
        <v>310</v>
      </c>
    </row>
    <row r="288" spans="1:5" ht="12.75">
      <c r="A288" s="14" t="s">
        <v>429</v>
      </c>
      <c r="B288" s="14" t="s">
        <v>430</v>
      </c>
      <c r="C288" s="22">
        <f>SUM(C286:C287)</f>
        <v>100310</v>
      </c>
      <c r="D288" s="22">
        <f>SUM(D286:D287)</f>
        <v>0</v>
      </c>
      <c r="E288" s="22">
        <f>SUM(C288+D288)</f>
        <v>100310</v>
      </c>
    </row>
    <row r="289" spans="1:5" ht="13.5" thickBot="1">
      <c r="A289" s="12"/>
      <c r="B289" s="12"/>
      <c r="C289" s="26"/>
      <c r="D289" s="2"/>
      <c r="E289" s="12"/>
    </row>
    <row r="290" spans="1:5" ht="12.75">
      <c r="A290" s="38">
        <v>758</v>
      </c>
      <c r="B290" s="113" t="s">
        <v>431</v>
      </c>
      <c r="C290" s="33">
        <f>SUM(C268+C272+C275+C288)</f>
        <v>6867320</v>
      </c>
      <c r="D290" s="33">
        <f>SUM(D268+D272+D275+D288)</f>
        <v>76097</v>
      </c>
      <c r="E290" s="279">
        <f>SUM(C290+D290)</f>
        <v>6943417</v>
      </c>
    </row>
    <row r="291" spans="1:5" ht="12.75">
      <c r="A291" s="17"/>
      <c r="B291" s="13"/>
      <c r="C291" s="160"/>
      <c r="D291" s="2"/>
      <c r="E291" s="14"/>
    </row>
    <row r="292" spans="1:5" ht="12.75">
      <c r="A292" s="48" t="s">
        <v>228</v>
      </c>
      <c r="B292" s="42" t="s">
        <v>418</v>
      </c>
      <c r="C292" s="370">
        <v>19</v>
      </c>
      <c r="D292" s="339"/>
      <c r="E292" s="22">
        <f>SUM(C292+D292)</f>
        <v>19</v>
      </c>
    </row>
    <row r="293" spans="1:5" ht="12.75">
      <c r="A293" s="14" t="s">
        <v>971</v>
      </c>
      <c r="B293" s="14" t="s">
        <v>208</v>
      </c>
      <c r="C293" s="22">
        <v>3577.14</v>
      </c>
      <c r="D293" s="32"/>
      <c r="E293" s="22">
        <f>SUM(C293+D293)</f>
        <v>3577.14</v>
      </c>
    </row>
    <row r="294" spans="1:5" ht="12.75">
      <c r="A294" s="14"/>
      <c r="B294" s="14" t="s">
        <v>209</v>
      </c>
      <c r="C294" s="22"/>
      <c r="D294" s="32"/>
      <c r="E294" s="14"/>
    </row>
    <row r="295" spans="1:5" ht="12.75">
      <c r="A295" s="14"/>
      <c r="B295" s="14" t="s">
        <v>847</v>
      </c>
      <c r="C295" s="22"/>
      <c r="D295" s="32"/>
      <c r="E295" s="14"/>
    </row>
    <row r="296" spans="1:5" ht="12.75">
      <c r="A296" s="31"/>
      <c r="B296" s="14" t="s">
        <v>106</v>
      </c>
      <c r="C296" s="22"/>
      <c r="D296" s="32"/>
      <c r="E296" s="14"/>
    </row>
    <row r="297" spans="1:5" ht="12.75">
      <c r="A297" s="31" t="s">
        <v>972</v>
      </c>
      <c r="B297" s="14" t="s">
        <v>790</v>
      </c>
      <c r="C297" s="22">
        <v>4993</v>
      </c>
      <c r="D297" s="32"/>
      <c r="E297" s="22">
        <f>SUM(C297+D297)</f>
        <v>4993</v>
      </c>
    </row>
    <row r="298" spans="1:5" ht="12.75">
      <c r="A298" s="31" t="s">
        <v>174</v>
      </c>
      <c r="B298" s="14" t="s">
        <v>748</v>
      </c>
      <c r="C298" s="22">
        <v>7576</v>
      </c>
      <c r="D298" s="32"/>
      <c r="E298" s="22">
        <f>SUM(C298+D298)</f>
        <v>7576</v>
      </c>
    </row>
    <row r="299" spans="1:5" ht="12.75">
      <c r="A299" s="31"/>
      <c r="B299" s="14" t="s">
        <v>112</v>
      </c>
      <c r="C299" s="22"/>
      <c r="D299" s="32"/>
      <c r="E299" s="22"/>
    </row>
    <row r="300" spans="1:5" ht="12.75">
      <c r="A300" s="31"/>
      <c r="B300" s="14" t="s">
        <v>113</v>
      </c>
      <c r="C300" s="22"/>
      <c r="D300" s="32"/>
      <c r="E300" s="22"/>
    </row>
    <row r="301" spans="1:5" ht="12.75">
      <c r="A301" s="31" t="s">
        <v>281</v>
      </c>
      <c r="B301" s="14" t="s">
        <v>282</v>
      </c>
      <c r="C301" s="22">
        <v>48840</v>
      </c>
      <c r="D301" s="32"/>
      <c r="E301" s="22">
        <f>SUM(C301+D301)</f>
        <v>48840</v>
      </c>
    </row>
    <row r="302" spans="1:5" ht="12.75">
      <c r="A302" s="31"/>
      <c r="B302" s="14" t="s">
        <v>283</v>
      </c>
      <c r="C302" s="22"/>
      <c r="D302" s="32"/>
      <c r="E302" s="14"/>
    </row>
    <row r="303" spans="1:5" ht="12.75">
      <c r="A303" s="31"/>
      <c r="B303" s="14" t="s">
        <v>284</v>
      </c>
      <c r="C303" s="22"/>
      <c r="D303" s="32"/>
      <c r="E303" s="14"/>
    </row>
    <row r="304" spans="1:5" ht="12.75">
      <c r="A304" s="31" t="s">
        <v>285</v>
      </c>
      <c r="B304" s="14" t="s">
        <v>282</v>
      </c>
      <c r="C304" s="22">
        <v>16280</v>
      </c>
      <c r="D304" s="32"/>
      <c r="E304" s="22">
        <f>SUM(C304+D304)</f>
        <v>16280</v>
      </c>
    </row>
    <row r="305" spans="1:5" ht="12.75">
      <c r="A305" s="31"/>
      <c r="B305" s="14" t="s">
        <v>283</v>
      </c>
      <c r="C305" s="22"/>
      <c r="D305" s="32"/>
      <c r="E305" s="14"/>
    </row>
    <row r="306" spans="1:5" ht="12.75">
      <c r="A306" s="31"/>
      <c r="B306" s="14" t="s">
        <v>284</v>
      </c>
      <c r="C306" s="22"/>
      <c r="D306" s="32"/>
      <c r="E306" s="14"/>
    </row>
    <row r="307" spans="1:5" ht="12.75">
      <c r="A307" s="31" t="s">
        <v>163</v>
      </c>
      <c r="B307" s="14" t="s">
        <v>164</v>
      </c>
      <c r="C307" s="22">
        <v>634053.86</v>
      </c>
      <c r="D307" s="32"/>
      <c r="E307" s="22">
        <f>SUM(C307+D307)</f>
        <v>634053.86</v>
      </c>
    </row>
    <row r="308" spans="1:5" ht="12.75">
      <c r="A308" s="31"/>
      <c r="B308" s="14" t="s">
        <v>283</v>
      </c>
      <c r="C308" s="22"/>
      <c r="D308" s="32"/>
      <c r="E308" s="14"/>
    </row>
    <row r="309" spans="1:5" ht="12.75">
      <c r="A309" s="31"/>
      <c r="B309" s="14" t="s">
        <v>284</v>
      </c>
      <c r="C309" s="22"/>
      <c r="D309" s="32"/>
      <c r="E309" s="14"/>
    </row>
    <row r="310" spans="1:5" ht="12.75">
      <c r="A310" s="31"/>
      <c r="B310" s="14" t="s">
        <v>162</v>
      </c>
      <c r="C310" s="22"/>
      <c r="D310" s="32"/>
      <c r="E310" s="14"/>
    </row>
    <row r="311" spans="1:5" ht="12.75">
      <c r="A311" s="31" t="s">
        <v>159</v>
      </c>
      <c r="B311" s="14" t="s">
        <v>160</v>
      </c>
      <c r="C311" s="22">
        <v>127774</v>
      </c>
      <c r="D311" s="32"/>
      <c r="E311" s="22">
        <f>SUM(C311+D311)</f>
        <v>127774</v>
      </c>
    </row>
    <row r="312" spans="1:5" ht="12.75">
      <c r="A312" s="31"/>
      <c r="B312" s="14" t="s">
        <v>161</v>
      </c>
      <c r="C312" s="22"/>
      <c r="D312" s="32"/>
      <c r="E312" s="14"/>
    </row>
    <row r="313" spans="1:5" ht="12.75">
      <c r="A313" s="36"/>
      <c r="B313" s="15" t="s">
        <v>162</v>
      </c>
      <c r="C313" s="23"/>
      <c r="D313" s="201"/>
      <c r="E313" s="15"/>
    </row>
    <row r="314" spans="1:5" ht="12.75">
      <c r="A314" s="14" t="s">
        <v>432</v>
      </c>
      <c r="B314" s="14" t="s">
        <v>433</v>
      </c>
      <c r="C314" s="22">
        <f>SUM(C292:C313)</f>
        <v>843113</v>
      </c>
      <c r="D314" s="22">
        <f>SUM(D292:D313)</f>
        <v>0</v>
      </c>
      <c r="E314" s="22">
        <f>SUM(C314+D314)</f>
        <v>843113</v>
      </c>
    </row>
    <row r="315" spans="1:5" ht="12.75">
      <c r="A315" s="14"/>
      <c r="B315" s="14"/>
      <c r="C315" s="22"/>
      <c r="D315" s="2"/>
      <c r="E315" s="14"/>
    </row>
    <row r="316" spans="1:5" ht="12.75">
      <c r="A316" s="14" t="s">
        <v>974</v>
      </c>
      <c r="B316" s="14" t="s">
        <v>208</v>
      </c>
      <c r="C316" s="22">
        <v>3075</v>
      </c>
      <c r="D316" s="32"/>
      <c r="E316" s="22">
        <f>SUM(C316+D316)</f>
        <v>3075</v>
      </c>
    </row>
    <row r="317" spans="1:5" ht="12.75">
      <c r="A317" s="14"/>
      <c r="B317" s="14" t="s">
        <v>209</v>
      </c>
      <c r="C317" s="22"/>
      <c r="D317" s="32"/>
      <c r="E317" s="14"/>
    </row>
    <row r="318" spans="1:5" ht="12.75">
      <c r="A318" s="14"/>
      <c r="B318" s="14" t="s">
        <v>847</v>
      </c>
      <c r="C318" s="22"/>
      <c r="D318" s="32"/>
      <c r="E318" s="14"/>
    </row>
    <row r="319" spans="1:5" ht="12.75">
      <c r="A319" s="14"/>
      <c r="B319" s="14" t="s">
        <v>106</v>
      </c>
      <c r="C319" s="22"/>
      <c r="D319" s="32"/>
      <c r="E319" s="14"/>
    </row>
    <row r="320" spans="1:5" ht="12.75">
      <c r="A320" s="14" t="s">
        <v>975</v>
      </c>
      <c r="B320" s="14" t="s">
        <v>790</v>
      </c>
      <c r="C320" s="22">
        <v>80733</v>
      </c>
      <c r="D320" s="32"/>
      <c r="E320" s="22">
        <f>SUM(C320+D320)</f>
        <v>80733</v>
      </c>
    </row>
    <row r="321" spans="1:5" ht="12.75">
      <c r="A321" s="14" t="s">
        <v>229</v>
      </c>
      <c r="B321" s="14" t="s">
        <v>230</v>
      </c>
      <c r="C321" s="22">
        <v>4</v>
      </c>
      <c r="D321" s="32"/>
      <c r="E321" s="22">
        <f>SUM(C321+D321)</f>
        <v>4</v>
      </c>
    </row>
    <row r="322" spans="1:5" ht="12.75">
      <c r="A322" s="15" t="s">
        <v>494</v>
      </c>
      <c r="B322" s="69" t="s">
        <v>499</v>
      </c>
      <c r="C322" s="23">
        <v>974</v>
      </c>
      <c r="D322" s="201"/>
      <c r="E322" s="23">
        <f>SUM(C322+D322)</f>
        <v>974</v>
      </c>
    </row>
    <row r="323" spans="1:5" ht="12.75">
      <c r="A323" s="14" t="s">
        <v>737</v>
      </c>
      <c r="B323" s="67" t="s">
        <v>976</v>
      </c>
      <c r="C323" s="22">
        <f>SUM(C316:C322)</f>
        <v>84786</v>
      </c>
      <c r="D323" s="196">
        <f>SUM(D316:D322)</f>
        <v>0</v>
      </c>
      <c r="E323" s="22">
        <f>SUM(C323+D323)</f>
        <v>84786</v>
      </c>
    </row>
    <row r="324" spans="1:5" ht="12.75">
      <c r="A324" s="55"/>
      <c r="B324" s="9"/>
      <c r="C324" s="61"/>
      <c r="D324" s="60"/>
      <c r="E324" s="14"/>
    </row>
    <row r="325" spans="1:5" ht="12.75">
      <c r="A325" s="14" t="s">
        <v>977</v>
      </c>
      <c r="B325" s="14" t="s">
        <v>208</v>
      </c>
      <c r="C325" s="22">
        <v>6298</v>
      </c>
      <c r="D325" s="32"/>
      <c r="E325" s="22">
        <f>SUM(C325+D325)</f>
        <v>6298</v>
      </c>
    </row>
    <row r="326" spans="1:5" ht="12.75">
      <c r="A326" s="14"/>
      <c r="B326" s="14" t="s">
        <v>209</v>
      </c>
      <c r="C326" s="22"/>
      <c r="D326" s="32"/>
      <c r="E326" s="14"/>
    </row>
    <row r="327" spans="1:5" ht="12.75">
      <c r="A327" s="14"/>
      <c r="B327" s="14" t="s">
        <v>847</v>
      </c>
      <c r="C327" s="22"/>
      <c r="D327" s="32"/>
      <c r="E327" s="14"/>
    </row>
    <row r="328" spans="1:5" ht="12.75">
      <c r="A328" s="15"/>
      <c r="B328" s="15" t="s">
        <v>106</v>
      </c>
      <c r="C328" s="23"/>
      <c r="D328" s="201"/>
      <c r="E328" s="15"/>
    </row>
    <row r="329" spans="1:5" ht="12.75">
      <c r="A329" s="14" t="s">
        <v>738</v>
      </c>
      <c r="B329" s="14" t="s">
        <v>609</v>
      </c>
      <c r="C329" s="22">
        <f>SUM(C325:C328)</f>
        <v>6298</v>
      </c>
      <c r="D329" s="196">
        <f>SUM(D325:D328)</f>
        <v>0</v>
      </c>
      <c r="E329" s="22">
        <f>SUM(C329+D329)</f>
        <v>6298</v>
      </c>
    </row>
    <row r="330" spans="1:5" ht="12.75">
      <c r="A330" s="14"/>
      <c r="B330" s="14"/>
      <c r="C330" s="22"/>
      <c r="D330" s="32"/>
      <c r="E330" s="22"/>
    </row>
    <row r="331" spans="1:5" ht="12.75">
      <c r="A331" s="14" t="s">
        <v>227</v>
      </c>
      <c r="B331" s="14" t="s">
        <v>748</v>
      </c>
      <c r="C331" s="22">
        <v>17096</v>
      </c>
      <c r="D331" s="32">
        <v>50298</v>
      </c>
      <c r="E331" s="22">
        <f>SUM(C331+D331)</f>
        <v>67394</v>
      </c>
    </row>
    <row r="332" spans="1:5" ht="12.75">
      <c r="A332" s="14"/>
      <c r="B332" s="14" t="s">
        <v>112</v>
      </c>
      <c r="C332" s="22"/>
      <c r="D332" s="32"/>
      <c r="E332" s="22"/>
    </row>
    <row r="333" spans="1:5" ht="12.75">
      <c r="A333" s="15"/>
      <c r="B333" s="15" t="s">
        <v>113</v>
      </c>
      <c r="C333" s="23"/>
      <c r="D333" s="338"/>
      <c r="E333" s="23"/>
    </row>
    <row r="334" spans="1:5" ht="12.75">
      <c r="A334" s="14" t="s">
        <v>757</v>
      </c>
      <c r="B334" s="14" t="s">
        <v>787</v>
      </c>
      <c r="C334" s="22">
        <f>SUM(C331:C333)</f>
        <v>17096</v>
      </c>
      <c r="D334" s="22">
        <f>SUM(D331:D333)</f>
        <v>50298</v>
      </c>
      <c r="E334" s="22">
        <f>SUM(C334+D334)</f>
        <v>67394</v>
      </c>
    </row>
    <row r="335" spans="1:5" ht="13.5" thickBot="1">
      <c r="A335" s="12"/>
      <c r="B335" s="12"/>
      <c r="C335" s="26"/>
      <c r="D335" s="2"/>
      <c r="E335" s="12"/>
    </row>
    <row r="336" spans="1:5" ht="12.75">
      <c r="A336" s="38">
        <v>801</v>
      </c>
      <c r="B336" s="113" t="s">
        <v>434</v>
      </c>
      <c r="C336" s="33">
        <f>SUM(C314+C323+C329+C334)</f>
        <v>951293</v>
      </c>
      <c r="D336" s="33">
        <f>SUM(D314+D323+D329+D334)</f>
        <v>50298</v>
      </c>
      <c r="E336" s="166">
        <f>SUM(C336+D336)</f>
        <v>1001591</v>
      </c>
    </row>
    <row r="337" spans="1:5" ht="12.75">
      <c r="A337" s="97"/>
      <c r="B337" s="13"/>
      <c r="C337" s="24"/>
      <c r="D337" s="371"/>
      <c r="E337" s="166"/>
    </row>
    <row r="338" spans="1:5" ht="12.75">
      <c r="A338" s="64" t="s">
        <v>556</v>
      </c>
      <c r="B338" s="42" t="s">
        <v>557</v>
      </c>
      <c r="C338" s="72">
        <v>30000</v>
      </c>
      <c r="D338" s="351"/>
      <c r="E338" s="22">
        <f>SUM(C338+D338)</f>
        <v>30000</v>
      </c>
    </row>
    <row r="339" spans="1:5" ht="12.75">
      <c r="A339" s="64"/>
      <c r="B339" s="42" t="s">
        <v>558</v>
      </c>
      <c r="C339" s="72"/>
      <c r="D339" s="351"/>
      <c r="E339" s="72"/>
    </row>
    <row r="340" spans="1:5" ht="12.75">
      <c r="A340" s="137"/>
      <c r="B340" s="45" t="s">
        <v>559</v>
      </c>
      <c r="C340" s="163"/>
      <c r="D340" s="372"/>
      <c r="E340" s="163"/>
    </row>
    <row r="341" spans="1:5" ht="12.75">
      <c r="A341" s="64" t="s">
        <v>560</v>
      </c>
      <c r="B341" s="42" t="s">
        <v>787</v>
      </c>
      <c r="C341" s="72">
        <f>SUM(C338:C340)</f>
        <v>30000</v>
      </c>
      <c r="D341" s="72">
        <f>SUM(D338:D340)</f>
        <v>0</v>
      </c>
      <c r="E341" s="22">
        <f>SUM(C341+D341)</f>
        <v>30000</v>
      </c>
    </row>
    <row r="342" spans="1:5" ht="13.5" thickBot="1">
      <c r="A342" s="141"/>
      <c r="B342" s="150"/>
      <c r="C342" s="165"/>
      <c r="D342" s="401"/>
      <c r="E342" s="26"/>
    </row>
    <row r="343" spans="1:5" ht="12.75">
      <c r="A343" s="142">
        <v>851</v>
      </c>
      <c r="B343" s="149" t="s">
        <v>458</v>
      </c>
      <c r="C343" s="166">
        <f>SUM(C341)</f>
        <v>30000</v>
      </c>
      <c r="D343" s="166">
        <f>SUM(D341)</f>
        <v>0</v>
      </c>
      <c r="E343" s="166">
        <f>SUM(C343+D343)</f>
        <v>30000</v>
      </c>
    </row>
    <row r="344" spans="1:5" ht="12.75">
      <c r="A344" s="97"/>
      <c r="B344" s="13"/>
      <c r="C344" s="24"/>
      <c r="D344" s="2"/>
      <c r="E344" s="14"/>
    </row>
    <row r="345" spans="1:5" ht="12.75">
      <c r="A345" s="95" t="s">
        <v>185</v>
      </c>
      <c r="B345" s="48" t="s">
        <v>280</v>
      </c>
      <c r="C345" s="161">
        <v>3000</v>
      </c>
      <c r="D345" s="2"/>
      <c r="E345" s="22">
        <f>SUM(C345+D345)</f>
        <v>3000</v>
      </c>
    </row>
    <row r="346" spans="1:5" ht="12.75">
      <c r="A346" s="48" t="s">
        <v>978</v>
      </c>
      <c r="B346" s="14" t="s">
        <v>802</v>
      </c>
      <c r="C346" s="44">
        <v>183900</v>
      </c>
      <c r="D346" s="57"/>
      <c r="E346" s="22">
        <f>SUM(C346+D346)</f>
        <v>183900</v>
      </c>
    </row>
    <row r="347" spans="1:5" ht="12.75">
      <c r="A347" s="14"/>
      <c r="B347" s="14" t="s">
        <v>803</v>
      </c>
      <c r="C347" s="22"/>
      <c r="D347" s="2"/>
      <c r="E347" s="14"/>
    </row>
    <row r="348" spans="1:5" ht="12.75">
      <c r="A348" s="14"/>
      <c r="B348" s="14" t="s">
        <v>804</v>
      </c>
      <c r="C348" s="22"/>
      <c r="D348" s="2"/>
      <c r="E348" s="14"/>
    </row>
    <row r="349" spans="1:5" ht="12.75">
      <c r="A349" s="15"/>
      <c r="B349" s="15" t="s">
        <v>805</v>
      </c>
      <c r="C349" s="23"/>
      <c r="D349" s="1"/>
      <c r="E349" s="15"/>
    </row>
    <row r="350" spans="1:5" ht="12.75">
      <c r="A350" s="2"/>
      <c r="B350" s="2"/>
      <c r="C350" s="32"/>
      <c r="D350" s="2"/>
      <c r="E350" s="2"/>
    </row>
    <row r="351" spans="1:5" ht="13.5" thickBot="1">
      <c r="A351" s="3"/>
      <c r="B351" s="3"/>
      <c r="C351" s="3"/>
      <c r="D351" s="30"/>
      <c r="E351" s="30"/>
    </row>
    <row r="352" spans="1:5" ht="13.5" thickTop="1">
      <c r="A352" s="6" t="s">
        <v>782</v>
      </c>
      <c r="B352" s="102"/>
      <c r="C352" s="98" t="s">
        <v>72</v>
      </c>
      <c r="D352" s="179"/>
      <c r="E352" s="157" t="s">
        <v>480</v>
      </c>
    </row>
    <row r="353" spans="1:5" ht="13.5" thickBot="1">
      <c r="A353" s="7" t="s">
        <v>781</v>
      </c>
      <c r="B353" s="103" t="s">
        <v>783</v>
      </c>
      <c r="C353" s="99" t="s">
        <v>114</v>
      </c>
      <c r="D353" s="180" t="s">
        <v>479</v>
      </c>
      <c r="E353" s="182" t="s">
        <v>481</v>
      </c>
    </row>
    <row r="354" spans="1:5" ht="13.5" thickTop="1">
      <c r="A354" s="8" t="s">
        <v>435</v>
      </c>
      <c r="B354" s="8" t="s">
        <v>436</v>
      </c>
      <c r="C354" s="100" t="s">
        <v>437</v>
      </c>
      <c r="D354" s="181" t="s">
        <v>747</v>
      </c>
      <c r="E354" s="183" t="s">
        <v>829</v>
      </c>
    </row>
    <row r="355" spans="1:5" ht="12.75">
      <c r="A355" s="14"/>
      <c r="B355" s="14"/>
      <c r="C355" s="22"/>
      <c r="D355" s="2"/>
      <c r="E355" s="14"/>
    </row>
    <row r="356" spans="1:5" ht="12.75">
      <c r="A356" s="94" t="s">
        <v>279</v>
      </c>
      <c r="B356" s="67" t="s">
        <v>932</v>
      </c>
      <c r="C356" s="22">
        <v>0</v>
      </c>
      <c r="D356" s="339"/>
      <c r="E356" s="22">
        <f>SUM(C356+D356)</f>
        <v>0</v>
      </c>
    </row>
    <row r="357" spans="1:5" ht="12.75">
      <c r="A357" s="94"/>
      <c r="B357" s="67" t="s">
        <v>933</v>
      </c>
      <c r="C357" s="22"/>
      <c r="D357" s="2"/>
      <c r="E357" s="14"/>
    </row>
    <row r="358" spans="1:5" ht="12.75">
      <c r="A358" s="96"/>
      <c r="B358" s="69" t="s">
        <v>934</v>
      </c>
      <c r="C358" s="23"/>
      <c r="D358" s="2"/>
      <c r="E358" s="15"/>
    </row>
    <row r="359" spans="1:5" ht="12.75">
      <c r="A359" s="29" t="s">
        <v>979</v>
      </c>
      <c r="B359" s="29" t="s">
        <v>445</v>
      </c>
      <c r="C359" s="155">
        <f>SUM(C345:C358)</f>
        <v>186900</v>
      </c>
      <c r="D359" s="200">
        <f>SUM(D345:D358)</f>
        <v>0</v>
      </c>
      <c r="E359" s="22">
        <f>SUM(C359+D359)</f>
        <v>186900</v>
      </c>
    </row>
    <row r="360" spans="1:5" ht="12.75">
      <c r="A360" s="14"/>
      <c r="B360" s="14"/>
      <c r="C360" s="22"/>
      <c r="D360" s="32"/>
      <c r="E360" s="22"/>
    </row>
    <row r="361" spans="1:5" ht="12.75">
      <c r="A361" s="14" t="s">
        <v>616</v>
      </c>
      <c r="B361" s="14" t="s">
        <v>230</v>
      </c>
      <c r="C361" s="22">
        <v>10</v>
      </c>
      <c r="D361" s="339"/>
      <c r="E361" s="22">
        <f>SUM(C361+D361)</f>
        <v>10</v>
      </c>
    </row>
    <row r="362" spans="1:5" ht="12.75">
      <c r="A362" s="14" t="s">
        <v>617</v>
      </c>
      <c r="B362" s="14" t="s">
        <v>496</v>
      </c>
      <c r="C362" s="22">
        <v>1000</v>
      </c>
      <c r="D362" s="339"/>
      <c r="E362" s="22">
        <f>SUM(C362+D362)</f>
        <v>1000</v>
      </c>
    </row>
    <row r="363" spans="1:5" ht="12.75">
      <c r="A363" s="14" t="s">
        <v>980</v>
      </c>
      <c r="B363" s="14" t="s">
        <v>802</v>
      </c>
      <c r="C363" s="22">
        <v>2920200</v>
      </c>
      <c r="D363" s="32"/>
      <c r="E363" s="22">
        <f>SUM(C363+D363)</f>
        <v>2920200</v>
      </c>
    </row>
    <row r="364" spans="1:5" ht="12.75">
      <c r="A364" s="14"/>
      <c r="B364" s="14" t="s">
        <v>803</v>
      </c>
      <c r="C364" s="22"/>
      <c r="D364" s="2"/>
      <c r="E364" s="14"/>
    </row>
    <row r="365" spans="1:5" ht="12.75">
      <c r="A365" s="14"/>
      <c r="B365" s="14" t="s">
        <v>804</v>
      </c>
      <c r="C365" s="22"/>
      <c r="D365" s="2"/>
      <c r="E365" s="14"/>
    </row>
    <row r="366" spans="1:5" ht="12.75">
      <c r="A366" s="31"/>
      <c r="B366" s="14" t="s">
        <v>805</v>
      </c>
      <c r="C366" s="22"/>
      <c r="D366" s="2"/>
      <c r="E366" s="14"/>
    </row>
    <row r="367" spans="1:5" ht="12.75">
      <c r="A367" s="31" t="s">
        <v>908</v>
      </c>
      <c r="B367" s="14" t="s">
        <v>802</v>
      </c>
      <c r="C367" s="22">
        <v>20000</v>
      </c>
      <c r="D367" s="32"/>
      <c r="E367" s="22">
        <f>SUM(C367+D367)</f>
        <v>20000</v>
      </c>
    </row>
    <row r="368" spans="1:5" ht="12.75">
      <c r="A368" s="31"/>
      <c r="B368" s="14" t="s">
        <v>909</v>
      </c>
      <c r="C368" s="22"/>
      <c r="D368" s="2"/>
      <c r="E368" s="14"/>
    </row>
    <row r="369" spans="1:5" ht="12.75">
      <c r="A369" s="36"/>
      <c r="B369" s="15" t="s">
        <v>121</v>
      </c>
      <c r="C369" s="23"/>
      <c r="D369" s="1"/>
      <c r="E369" s="15"/>
    </row>
    <row r="370" spans="1:5" ht="12.75">
      <c r="A370" s="14" t="s">
        <v>981</v>
      </c>
      <c r="B370" s="67" t="s">
        <v>141</v>
      </c>
      <c r="C370" s="22">
        <f>SUM(C361:C369)</f>
        <v>2941210</v>
      </c>
      <c r="D370" s="22">
        <f>SUM(D361:D369)</f>
        <v>0</v>
      </c>
      <c r="E370" s="22">
        <f>SUM(C370+D370)</f>
        <v>2941210</v>
      </c>
    </row>
    <row r="371" spans="1:5" ht="12.75">
      <c r="A371" s="14"/>
      <c r="B371" s="67" t="s">
        <v>142</v>
      </c>
      <c r="C371" s="22"/>
      <c r="D371" s="2"/>
      <c r="E371" s="14"/>
    </row>
    <row r="372" spans="1:5" ht="12.75">
      <c r="A372" s="14"/>
      <c r="B372" s="67"/>
      <c r="C372" s="22"/>
      <c r="D372" s="2"/>
      <c r="E372" s="14"/>
    </row>
    <row r="373" spans="1:5" ht="12.75">
      <c r="A373" s="14" t="s">
        <v>982</v>
      </c>
      <c r="B373" s="14" t="s">
        <v>802</v>
      </c>
      <c r="C373" s="22">
        <v>8146</v>
      </c>
      <c r="D373" s="32"/>
      <c r="E373" s="22">
        <f>SUM(C373+D373)</f>
        <v>8146</v>
      </c>
    </row>
    <row r="374" spans="1:5" ht="12.75">
      <c r="A374" s="14"/>
      <c r="B374" s="14" t="s">
        <v>803</v>
      </c>
      <c r="C374" s="22"/>
      <c r="D374" s="2"/>
      <c r="E374" s="14"/>
    </row>
    <row r="375" spans="1:5" ht="12.75">
      <c r="A375" s="14"/>
      <c r="B375" s="14" t="s">
        <v>804</v>
      </c>
      <c r="C375" s="22"/>
      <c r="D375" s="2"/>
      <c r="E375" s="14"/>
    </row>
    <row r="376" spans="1:5" ht="12.75">
      <c r="A376" s="15"/>
      <c r="B376" s="15" t="s">
        <v>805</v>
      </c>
      <c r="C376" s="23"/>
      <c r="D376" s="36"/>
      <c r="E376" s="15"/>
    </row>
    <row r="377" spans="1:5" ht="12.75">
      <c r="A377" s="14" t="s">
        <v>983</v>
      </c>
      <c r="B377" s="67" t="s">
        <v>776</v>
      </c>
      <c r="C377" s="22">
        <f>SUM(C373:C376)</f>
        <v>8146</v>
      </c>
      <c r="D377" s="196">
        <f>SUM(D373:D376)</f>
        <v>0</v>
      </c>
      <c r="E377" s="22">
        <f>SUM(C377+D377)</f>
        <v>8146</v>
      </c>
    </row>
    <row r="378" spans="1:5" ht="12.75">
      <c r="A378" s="9"/>
      <c r="B378" s="48" t="s">
        <v>777</v>
      </c>
      <c r="C378" s="162"/>
      <c r="D378" s="2"/>
      <c r="E378" s="14"/>
    </row>
    <row r="379" spans="1:5" ht="12.75">
      <c r="A379" s="9"/>
      <c r="B379" s="48" t="s">
        <v>984</v>
      </c>
      <c r="C379" s="162"/>
      <c r="D379" s="2"/>
      <c r="E379" s="14"/>
    </row>
    <row r="380" spans="1:5" ht="12.75">
      <c r="A380" s="9"/>
      <c r="B380" s="48"/>
      <c r="C380" s="162"/>
      <c r="D380" s="2"/>
      <c r="E380" s="14"/>
    </row>
    <row r="381" spans="1:5" ht="12.75">
      <c r="A381" s="14" t="s">
        <v>985</v>
      </c>
      <c r="B381" s="14" t="s">
        <v>802</v>
      </c>
      <c r="C381" s="22">
        <v>71616</v>
      </c>
      <c r="D381" s="57"/>
      <c r="E381" s="22">
        <f>SUM(C381+D381)</f>
        <v>71616</v>
      </c>
    </row>
    <row r="382" spans="1:5" ht="12.75">
      <c r="A382" s="14"/>
      <c r="B382" s="14" t="s">
        <v>803</v>
      </c>
      <c r="C382" s="22"/>
      <c r="D382" s="2"/>
      <c r="E382" s="14"/>
    </row>
    <row r="383" spans="1:5" ht="12.75">
      <c r="A383" s="14"/>
      <c r="B383" s="14" t="s">
        <v>804</v>
      </c>
      <c r="C383" s="22"/>
      <c r="D383" s="2"/>
      <c r="E383" s="14"/>
    </row>
    <row r="384" spans="1:5" ht="12.75">
      <c r="A384" s="31"/>
      <c r="B384" s="14" t="s">
        <v>805</v>
      </c>
      <c r="C384" s="22"/>
      <c r="D384" s="2"/>
      <c r="E384" s="14"/>
    </row>
    <row r="385" spans="1:5" ht="12.75">
      <c r="A385" s="14" t="s">
        <v>73</v>
      </c>
      <c r="B385" s="14" t="s">
        <v>748</v>
      </c>
      <c r="C385" s="22">
        <v>278219</v>
      </c>
      <c r="D385" s="32"/>
      <c r="E385" s="22">
        <f>SUM(C385+D385)</f>
        <v>278219</v>
      </c>
    </row>
    <row r="386" spans="1:5" ht="12.75">
      <c r="A386" s="14"/>
      <c r="B386" s="14" t="s">
        <v>112</v>
      </c>
      <c r="C386" s="22"/>
      <c r="D386" s="2"/>
      <c r="E386" s="14"/>
    </row>
    <row r="387" spans="1:5" ht="12.75">
      <c r="A387" s="15"/>
      <c r="B387" s="15" t="s">
        <v>113</v>
      </c>
      <c r="C387" s="23"/>
      <c r="D387" s="36"/>
      <c r="E387" s="15"/>
    </row>
    <row r="388" spans="1:5" ht="12.75">
      <c r="A388" s="14" t="s">
        <v>986</v>
      </c>
      <c r="B388" s="14" t="s">
        <v>446</v>
      </c>
      <c r="C388" s="22">
        <f>SUM(C381:C387)</f>
        <v>349835</v>
      </c>
      <c r="D388" s="196">
        <f>SUM(D381:D387)</f>
        <v>0</v>
      </c>
      <c r="E388" s="22">
        <f>SUM(C388+D388)</f>
        <v>349835</v>
      </c>
    </row>
    <row r="389" spans="1:5" ht="12.75">
      <c r="A389" s="14"/>
      <c r="B389" s="14" t="s">
        <v>207</v>
      </c>
      <c r="C389" s="22"/>
      <c r="D389" s="2"/>
      <c r="E389" s="14"/>
    </row>
    <row r="390" spans="1:5" ht="12.75">
      <c r="A390" s="14"/>
      <c r="B390" s="14"/>
      <c r="C390" s="22"/>
      <c r="D390" s="2"/>
      <c r="E390" s="14"/>
    </row>
    <row r="391" spans="1:5" ht="12.75">
      <c r="A391" s="14" t="s">
        <v>987</v>
      </c>
      <c r="B391" s="14" t="s">
        <v>419</v>
      </c>
      <c r="C391" s="22">
        <v>150</v>
      </c>
      <c r="D391" s="2"/>
      <c r="E391" s="22">
        <f>SUM(C391+D391)</f>
        <v>150</v>
      </c>
    </row>
    <row r="392" spans="1:5" ht="12.75">
      <c r="A392" s="14" t="s">
        <v>275</v>
      </c>
      <c r="B392" s="14" t="s">
        <v>748</v>
      </c>
      <c r="C392" s="22">
        <v>103100</v>
      </c>
      <c r="D392" s="32"/>
      <c r="E392" s="22">
        <f>SUM(C392+D392)</f>
        <v>103100</v>
      </c>
    </row>
    <row r="393" spans="1:5" ht="12.75">
      <c r="A393" s="14"/>
      <c r="B393" s="14" t="s">
        <v>112</v>
      </c>
      <c r="C393" s="22"/>
      <c r="D393" s="31"/>
      <c r="E393" s="14"/>
    </row>
    <row r="394" spans="1:5" ht="12.75">
      <c r="A394" s="15"/>
      <c r="B394" s="15" t="s">
        <v>113</v>
      </c>
      <c r="C394" s="23"/>
      <c r="D394" s="36"/>
      <c r="E394" s="15"/>
    </row>
    <row r="395" spans="1:5" ht="12.75">
      <c r="A395" s="14" t="s">
        <v>988</v>
      </c>
      <c r="B395" s="14" t="s">
        <v>447</v>
      </c>
      <c r="C395" s="22">
        <f>SUM(C391:C394)</f>
        <v>103250</v>
      </c>
      <c r="D395" s="196">
        <f>SUM(D391:D394)</f>
        <v>0</v>
      </c>
      <c r="E395" s="22">
        <f>SUM(C395+D395)</f>
        <v>103250</v>
      </c>
    </row>
    <row r="396" spans="1:5" ht="12.75">
      <c r="A396" s="9"/>
      <c r="B396" s="9"/>
      <c r="C396" s="162"/>
      <c r="D396" s="2"/>
      <c r="E396" s="14"/>
    </row>
    <row r="397" spans="1:5" ht="12.75">
      <c r="A397" s="48" t="s">
        <v>989</v>
      </c>
      <c r="B397" s="48" t="s">
        <v>790</v>
      </c>
      <c r="C397" s="44">
        <v>10000</v>
      </c>
      <c r="D397" s="57"/>
      <c r="E397" s="22">
        <f>SUM(C397+D397)</f>
        <v>10000</v>
      </c>
    </row>
    <row r="398" spans="1:5" ht="12.75">
      <c r="A398" s="48" t="s">
        <v>84</v>
      </c>
      <c r="B398" s="14" t="s">
        <v>802</v>
      </c>
      <c r="C398" s="44">
        <v>92178</v>
      </c>
      <c r="D398" s="32"/>
      <c r="E398" s="22">
        <f>SUM(C398+D398)</f>
        <v>92178</v>
      </c>
    </row>
    <row r="399" spans="1:5" ht="12.75">
      <c r="A399" s="94"/>
      <c r="B399" s="14" t="s">
        <v>803</v>
      </c>
      <c r="C399" s="44"/>
      <c r="D399" s="2"/>
      <c r="E399" s="14"/>
    </row>
    <row r="400" spans="1:5" ht="12.75">
      <c r="A400" s="94"/>
      <c r="B400" s="14" t="s">
        <v>804</v>
      </c>
      <c r="C400" s="44"/>
      <c r="D400" s="2"/>
      <c r="E400" s="14"/>
    </row>
    <row r="401" spans="1:5" ht="12.75">
      <c r="A401" s="95"/>
      <c r="B401" s="14" t="s">
        <v>805</v>
      </c>
      <c r="C401" s="44"/>
      <c r="D401" s="2"/>
      <c r="E401" s="14"/>
    </row>
    <row r="402" spans="1:5" ht="12.75">
      <c r="A402" s="94" t="s">
        <v>105</v>
      </c>
      <c r="B402" s="67" t="s">
        <v>932</v>
      </c>
      <c r="C402" s="44">
        <v>0</v>
      </c>
      <c r="D402" s="339"/>
      <c r="E402" s="22">
        <f>SUM(C402+D402)</f>
        <v>0</v>
      </c>
    </row>
    <row r="403" spans="1:5" ht="12.75">
      <c r="A403" s="94"/>
      <c r="B403" s="67" t="s">
        <v>933</v>
      </c>
      <c r="C403" s="44"/>
      <c r="D403" s="2"/>
      <c r="E403" s="14"/>
    </row>
    <row r="404" spans="1:5" ht="12.75">
      <c r="A404" s="96"/>
      <c r="B404" s="69" t="s">
        <v>934</v>
      </c>
      <c r="C404" s="54"/>
      <c r="D404" s="36"/>
      <c r="E404" s="15"/>
    </row>
    <row r="405" spans="1:5" ht="12.75">
      <c r="A405" s="14" t="s">
        <v>990</v>
      </c>
      <c r="B405" s="14" t="s">
        <v>842</v>
      </c>
      <c r="C405" s="22">
        <f>SUM(C397:C404)</f>
        <v>102178</v>
      </c>
      <c r="D405" s="196">
        <f>SUM(D397:D404)</f>
        <v>0</v>
      </c>
      <c r="E405" s="22">
        <f>SUM(C405+D405)</f>
        <v>102178</v>
      </c>
    </row>
    <row r="406" spans="1:5" ht="12.75">
      <c r="A406" s="14"/>
      <c r="B406" s="14"/>
      <c r="C406" s="22"/>
      <c r="D406" s="32"/>
      <c r="E406" s="22"/>
    </row>
    <row r="407" spans="1:5" ht="12.75">
      <c r="A407" s="14" t="s">
        <v>401</v>
      </c>
      <c r="B407" s="14" t="s">
        <v>802</v>
      </c>
      <c r="C407" s="22">
        <v>294407</v>
      </c>
      <c r="D407" s="32"/>
      <c r="E407" s="22">
        <f>SUM(C407+D407)</f>
        <v>294407</v>
      </c>
    </row>
    <row r="408" spans="1:5" ht="12.75">
      <c r="A408" s="14"/>
      <c r="B408" s="14" t="s">
        <v>803</v>
      </c>
      <c r="C408" s="22"/>
      <c r="D408" s="32"/>
      <c r="E408" s="22"/>
    </row>
    <row r="409" spans="1:5" ht="12.75">
      <c r="A409" s="14"/>
      <c r="B409" s="14" t="s">
        <v>804</v>
      </c>
      <c r="C409" s="22"/>
      <c r="D409" s="32"/>
      <c r="E409" s="22"/>
    </row>
    <row r="410" spans="1:5" ht="12.75">
      <c r="A410" s="15"/>
      <c r="B410" s="15" t="s">
        <v>805</v>
      </c>
      <c r="C410" s="23"/>
      <c r="D410" s="338"/>
      <c r="E410" s="23"/>
    </row>
    <row r="411" spans="1:5" ht="12.75">
      <c r="A411" s="14" t="s">
        <v>402</v>
      </c>
      <c r="B411" s="14" t="s">
        <v>170</v>
      </c>
      <c r="C411" s="22">
        <f>SUM(C407:C410)</f>
        <v>294407</v>
      </c>
      <c r="D411" s="22">
        <f>SUM(D407:D410)</f>
        <v>0</v>
      </c>
      <c r="E411" s="22">
        <f>SUM(C411+D411)</f>
        <v>294407</v>
      </c>
    </row>
    <row r="412" spans="1:5" ht="12.75">
      <c r="A412" s="14"/>
      <c r="B412" s="14"/>
      <c r="C412" s="22"/>
      <c r="D412" s="2"/>
      <c r="E412" s="22"/>
    </row>
    <row r="413" spans="1:5" ht="12.75">
      <c r="A413" s="14" t="s">
        <v>495</v>
      </c>
      <c r="B413" s="14" t="s">
        <v>496</v>
      </c>
      <c r="C413" s="22">
        <v>11520</v>
      </c>
      <c r="D413" s="32"/>
      <c r="E413" s="22">
        <f>SUM(C413+D413)</f>
        <v>11520</v>
      </c>
    </row>
    <row r="414" spans="1:5" ht="12.75">
      <c r="A414" s="14" t="s">
        <v>277</v>
      </c>
      <c r="B414" s="14" t="s">
        <v>748</v>
      </c>
      <c r="C414" s="22">
        <v>62775</v>
      </c>
      <c r="D414" s="32"/>
      <c r="E414" s="22">
        <f>SUM(C414+D414)</f>
        <v>62775</v>
      </c>
    </row>
    <row r="415" spans="1:5" ht="12.75">
      <c r="A415" s="14"/>
      <c r="B415" s="14" t="s">
        <v>112</v>
      </c>
      <c r="C415" s="22"/>
      <c r="D415" s="2"/>
      <c r="E415" s="14"/>
    </row>
    <row r="416" spans="1:5" ht="12.75">
      <c r="A416" s="15"/>
      <c r="B416" s="15" t="s">
        <v>113</v>
      </c>
      <c r="C416" s="23"/>
      <c r="D416" s="36"/>
      <c r="E416" s="15"/>
    </row>
    <row r="417" spans="1:5" ht="12.75">
      <c r="A417" s="14" t="s">
        <v>66</v>
      </c>
      <c r="B417" s="14" t="s">
        <v>278</v>
      </c>
      <c r="C417" s="22">
        <f>SUM(C413:C416)</f>
        <v>74295</v>
      </c>
      <c r="D417" s="22">
        <f>SUM(D413:D416)</f>
        <v>0</v>
      </c>
      <c r="E417" s="22">
        <f>SUM(E413:E416)</f>
        <v>74295</v>
      </c>
    </row>
    <row r="418" spans="1:5" ht="13.5" thickBot="1">
      <c r="A418" s="12"/>
      <c r="B418" s="12"/>
      <c r="C418" s="26"/>
      <c r="D418" s="2"/>
      <c r="E418" s="12"/>
    </row>
    <row r="419" spans="1:5" ht="12.75">
      <c r="A419" s="413">
        <v>852</v>
      </c>
      <c r="B419" s="414" t="s">
        <v>991</v>
      </c>
      <c r="C419" s="415">
        <f>SUM(C359+C370+C377+C388+C395+C405+C411+C417)</f>
        <v>4060221</v>
      </c>
      <c r="D419" s="415">
        <f>SUM(D359+D370+D377+D388+D395+D405+D411+D417)</f>
        <v>0</v>
      </c>
      <c r="E419" s="373">
        <f>SUM(C419+D419)</f>
        <v>4060221</v>
      </c>
    </row>
    <row r="420" spans="1:5" ht="12.75">
      <c r="A420" s="18"/>
      <c r="B420" s="19"/>
      <c r="C420" s="371"/>
      <c r="D420" s="371"/>
      <c r="E420" s="151"/>
    </row>
    <row r="421" spans="1:5" ht="13.5" thickBot="1">
      <c r="A421" s="3"/>
      <c r="B421" s="3"/>
      <c r="C421" s="3"/>
      <c r="D421" s="30"/>
      <c r="E421" s="30"/>
    </row>
    <row r="422" spans="1:5" ht="13.5" thickTop="1">
      <c r="A422" s="6" t="s">
        <v>782</v>
      </c>
      <c r="B422" s="102"/>
      <c r="C422" s="98" t="s">
        <v>72</v>
      </c>
      <c r="D422" s="179"/>
      <c r="E422" s="157" t="s">
        <v>480</v>
      </c>
    </row>
    <row r="423" spans="1:5" ht="13.5" thickBot="1">
      <c r="A423" s="7" t="s">
        <v>781</v>
      </c>
      <c r="B423" s="103" t="s">
        <v>783</v>
      </c>
      <c r="C423" s="99" t="s">
        <v>114</v>
      </c>
      <c r="D423" s="180" t="s">
        <v>479</v>
      </c>
      <c r="E423" s="182" t="s">
        <v>481</v>
      </c>
    </row>
    <row r="424" spans="1:5" ht="13.5" thickTop="1">
      <c r="A424" s="8" t="s">
        <v>435</v>
      </c>
      <c r="B424" s="8" t="s">
        <v>436</v>
      </c>
      <c r="C424" s="100" t="s">
        <v>437</v>
      </c>
      <c r="D424" s="181" t="s">
        <v>747</v>
      </c>
      <c r="E424" s="183" t="s">
        <v>829</v>
      </c>
    </row>
    <row r="425" spans="1:5" ht="12.75">
      <c r="A425" s="17"/>
      <c r="B425" s="13"/>
      <c r="C425" s="197"/>
      <c r="D425" s="371"/>
      <c r="E425" s="166"/>
    </row>
    <row r="426" spans="1:5" ht="12.75">
      <c r="A426" s="48" t="s">
        <v>214</v>
      </c>
      <c r="B426" s="42" t="s">
        <v>790</v>
      </c>
      <c r="C426" s="72">
        <v>196697</v>
      </c>
      <c r="D426" s="43"/>
      <c r="E426" s="22">
        <f>SUM(C426+D426)</f>
        <v>196697</v>
      </c>
    </row>
    <row r="427" spans="1:5" ht="12.75">
      <c r="A427" s="51" t="s">
        <v>493</v>
      </c>
      <c r="B427" s="45" t="s">
        <v>499</v>
      </c>
      <c r="C427" s="163">
        <v>1734</v>
      </c>
      <c r="D427" s="201"/>
      <c r="E427" s="23">
        <f>SUM(C427+D427)</f>
        <v>1734</v>
      </c>
    </row>
    <row r="428" spans="1:5" ht="12.75">
      <c r="A428" s="48" t="s">
        <v>741</v>
      </c>
      <c r="B428" s="42" t="s">
        <v>668</v>
      </c>
      <c r="C428" s="72">
        <f>SUM(C426:C427)</f>
        <v>198431</v>
      </c>
      <c r="D428" s="72">
        <f>SUM(D426:D427)</f>
        <v>0</v>
      </c>
      <c r="E428" s="22">
        <f>SUM(C428+D428)</f>
        <v>198431</v>
      </c>
    </row>
    <row r="429" spans="1:5" ht="12.75">
      <c r="A429" s="48"/>
      <c r="B429" s="42"/>
      <c r="C429" s="72"/>
      <c r="D429" s="2"/>
      <c r="E429" s="22"/>
    </row>
    <row r="430" spans="1:5" ht="12.75">
      <c r="A430" s="48" t="s">
        <v>868</v>
      </c>
      <c r="B430" s="42" t="s">
        <v>869</v>
      </c>
      <c r="C430" s="72">
        <v>4000</v>
      </c>
      <c r="D430" s="32"/>
      <c r="E430" s="22">
        <f>SUM(C430+D430)</f>
        <v>4000</v>
      </c>
    </row>
    <row r="431" spans="1:5" ht="12.75">
      <c r="A431" s="48"/>
      <c r="B431" s="42" t="s">
        <v>870</v>
      </c>
      <c r="C431" s="72"/>
      <c r="D431" s="2"/>
      <c r="E431" s="22"/>
    </row>
    <row r="432" spans="1:5" ht="12.75">
      <c r="A432" s="51"/>
      <c r="B432" s="45" t="s">
        <v>871</v>
      </c>
      <c r="C432" s="163"/>
      <c r="D432" s="1"/>
      <c r="E432" s="23"/>
    </row>
    <row r="433" spans="1:5" ht="12.75">
      <c r="A433" s="48" t="s">
        <v>314</v>
      </c>
      <c r="B433" s="42" t="s">
        <v>880</v>
      </c>
      <c r="C433" s="72">
        <f>SUM(C430:C432)</f>
        <v>4000</v>
      </c>
      <c r="D433" s="72">
        <f>SUM(D430:D432)</f>
        <v>0</v>
      </c>
      <c r="E433" s="22">
        <f>SUM(C433+D433)</f>
        <v>4000</v>
      </c>
    </row>
    <row r="434" spans="1:5" ht="12.75">
      <c r="A434" s="48"/>
      <c r="B434" s="42" t="s">
        <v>881</v>
      </c>
      <c r="C434" s="72"/>
      <c r="D434" s="2"/>
      <c r="E434" s="22"/>
    </row>
    <row r="435" spans="1:5" ht="12.75">
      <c r="A435" s="48"/>
      <c r="B435" s="42"/>
      <c r="C435" s="72"/>
      <c r="D435" s="2"/>
      <c r="E435" s="22"/>
    </row>
    <row r="436" spans="1:5" ht="12.75">
      <c r="A436" s="48" t="s">
        <v>487</v>
      </c>
      <c r="B436" s="42" t="s">
        <v>488</v>
      </c>
      <c r="C436" s="72">
        <v>216366</v>
      </c>
      <c r="D436" s="32">
        <v>8012</v>
      </c>
      <c r="E436" s="22">
        <f>SUM(C436+D436)</f>
        <v>224378</v>
      </c>
    </row>
    <row r="437" spans="1:5" ht="12.75">
      <c r="A437" s="51"/>
      <c r="B437" s="45" t="s">
        <v>489</v>
      </c>
      <c r="C437" s="163"/>
      <c r="D437" s="1"/>
      <c r="E437" s="23"/>
    </row>
    <row r="438" spans="1:5" ht="12.75">
      <c r="A438" s="48" t="s">
        <v>387</v>
      </c>
      <c r="B438" s="42" t="s">
        <v>388</v>
      </c>
      <c r="C438" s="72">
        <f>SUM(C436:C437)</f>
        <v>216366</v>
      </c>
      <c r="D438" s="198">
        <f>SUM(D436:D437)</f>
        <v>8012</v>
      </c>
      <c r="E438" s="22">
        <f>SUM(C438+D438)</f>
        <v>224378</v>
      </c>
    </row>
    <row r="439" spans="1:5" ht="13.5" thickBot="1">
      <c r="A439" s="53"/>
      <c r="B439" s="150"/>
      <c r="C439" s="165"/>
      <c r="D439" s="106"/>
      <c r="E439" s="12"/>
    </row>
    <row r="440" spans="1:5" ht="12.75">
      <c r="A440" s="46">
        <v>854</v>
      </c>
      <c r="B440" s="149" t="s">
        <v>440</v>
      </c>
      <c r="C440" s="166">
        <f>SUM(C428+C433+C438)</f>
        <v>418797</v>
      </c>
      <c r="D440" s="166">
        <f>SUM(D428+D433+D438)</f>
        <v>8012</v>
      </c>
      <c r="E440" s="166">
        <f>SUM(C440+D440)</f>
        <v>426809</v>
      </c>
    </row>
    <row r="441" spans="1:5" ht="12.75">
      <c r="A441" s="48"/>
      <c r="B441" s="42"/>
      <c r="C441" s="72"/>
      <c r="D441" s="2"/>
      <c r="E441" s="14"/>
    </row>
    <row r="442" spans="1:5" ht="12.75">
      <c r="A442" s="14" t="s">
        <v>992</v>
      </c>
      <c r="B442" s="14" t="s">
        <v>418</v>
      </c>
      <c r="C442" s="22">
        <v>610</v>
      </c>
      <c r="D442" s="32"/>
      <c r="E442" s="22">
        <f>SUM(C442+D442)</f>
        <v>610</v>
      </c>
    </row>
    <row r="443" spans="1:5" ht="12.75">
      <c r="A443" s="14" t="s">
        <v>993</v>
      </c>
      <c r="B443" s="14" t="s">
        <v>790</v>
      </c>
      <c r="C443" s="22">
        <v>262744</v>
      </c>
      <c r="D443" s="32"/>
      <c r="E443" s="22">
        <f>SUM(C443+D443)</f>
        <v>262744</v>
      </c>
    </row>
    <row r="444" spans="1:5" ht="12.75">
      <c r="A444" s="15" t="s">
        <v>994</v>
      </c>
      <c r="B444" s="15" t="s">
        <v>88</v>
      </c>
      <c r="C444" s="23">
        <v>6310</v>
      </c>
      <c r="D444" s="201"/>
      <c r="E444" s="23">
        <f>SUM(C444+D444)</f>
        <v>6310</v>
      </c>
    </row>
    <row r="445" spans="1:5" ht="12.75">
      <c r="A445" s="14" t="s">
        <v>448</v>
      </c>
      <c r="B445" s="14" t="s">
        <v>449</v>
      </c>
      <c r="C445" s="22">
        <f>SUM(C442:C444)</f>
        <v>269664</v>
      </c>
      <c r="D445" s="196">
        <f>SUM(D442:D444)</f>
        <v>0</v>
      </c>
      <c r="E445" s="22">
        <f>SUM(C445+D445)</f>
        <v>269664</v>
      </c>
    </row>
    <row r="446" spans="1:5" ht="12.75">
      <c r="A446" s="14"/>
      <c r="B446" s="14"/>
      <c r="C446" s="22"/>
      <c r="D446" s="32"/>
      <c r="E446" s="22"/>
    </row>
    <row r="447" spans="1:5" ht="12.75">
      <c r="A447" s="14" t="s">
        <v>996</v>
      </c>
      <c r="B447" s="14" t="s">
        <v>418</v>
      </c>
      <c r="C447" s="22">
        <v>24</v>
      </c>
      <c r="D447" s="32"/>
      <c r="E447" s="22">
        <f>SUM(C447+D447)</f>
        <v>24</v>
      </c>
    </row>
    <row r="448" spans="1:5" ht="12.75">
      <c r="A448" s="14" t="s">
        <v>997</v>
      </c>
      <c r="B448" s="14" t="s">
        <v>790</v>
      </c>
      <c r="C448" s="22">
        <v>20680</v>
      </c>
      <c r="D448" s="32"/>
      <c r="E448" s="22">
        <f>SUM(C448+D448)</f>
        <v>20680</v>
      </c>
    </row>
    <row r="449" spans="1:5" ht="12.75">
      <c r="A449" s="15" t="s">
        <v>995</v>
      </c>
      <c r="B449" s="15" t="s">
        <v>88</v>
      </c>
      <c r="C449" s="23">
        <v>35</v>
      </c>
      <c r="D449" s="201"/>
      <c r="E449" s="23">
        <f>SUM(C449+D449)</f>
        <v>35</v>
      </c>
    </row>
    <row r="450" spans="1:5" ht="12.75">
      <c r="A450" s="14" t="s">
        <v>450</v>
      </c>
      <c r="B450" s="14" t="s">
        <v>451</v>
      </c>
      <c r="C450" s="22">
        <f>SUM(C447:C449)</f>
        <v>20739</v>
      </c>
      <c r="D450" s="196">
        <f>SUM(D447:D449)</f>
        <v>0</v>
      </c>
      <c r="E450" s="22">
        <f>SUM(C450+D450)</f>
        <v>20739</v>
      </c>
    </row>
    <row r="451" spans="1:5" ht="12.75">
      <c r="A451" s="14"/>
      <c r="B451" s="14"/>
      <c r="C451" s="22"/>
      <c r="D451" s="32"/>
      <c r="E451" s="22"/>
    </row>
    <row r="452" spans="1:5" ht="12.75">
      <c r="A452" s="15" t="s">
        <v>884</v>
      </c>
      <c r="B452" s="15" t="s">
        <v>499</v>
      </c>
      <c r="C452" s="23">
        <v>21600</v>
      </c>
      <c r="D452" s="338"/>
      <c r="E452" s="23">
        <f>SUM(C452+D452)</f>
        <v>21600</v>
      </c>
    </row>
    <row r="453" spans="1:5" ht="12.75">
      <c r="A453" s="14" t="s">
        <v>452</v>
      </c>
      <c r="B453" s="14" t="s">
        <v>453</v>
      </c>
      <c r="C453" s="22">
        <f>SUM(C452)</f>
        <v>21600</v>
      </c>
      <c r="D453" s="22">
        <f>SUM(D452)</f>
        <v>0</v>
      </c>
      <c r="E453" s="22">
        <f>SUM(C453+D453)</f>
        <v>21600</v>
      </c>
    </row>
    <row r="454" spans="1:5" ht="12.75">
      <c r="A454" s="48"/>
      <c r="B454" s="48"/>
      <c r="C454" s="44"/>
      <c r="D454" s="50"/>
      <c r="E454" s="14"/>
    </row>
    <row r="455" spans="1:5" ht="12.75">
      <c r="A455" s="15" t="s">
        <v>998</v>
      </c>
      <c r="B455" s="15" t="s">
        <v>838</v>
      </c>
      <c r="C455" s="23">
        <v>4360</v>
      </c>
      <c r="D455" s="201"/>
      <c r="E455" s="23">
        <f>SUM(C455+D455)</f>
        <v>4360</v>
      </c>
    </row>
    <row r="456" spans="1:5" ht="12.75">
      <c r="A456" s="14" t="s">
        <v>839</v>
      </c>
      <c r="B456" s="14" t="s">
        <v>840</v>
      </c>
      <c r="C456" s="22">
        <f>SUM(C455)</f>
        <v>4360</v>
      </c>
      <c r="D456" s="196">
        <f>SUM(D455)</f>
        <v>0</v>
      </c>
      <c r="E456" s="22">
        <f>SUM(C456+D456)</f>
        <v>4360</v>
      </c>
    </row>
    <row r="457" spans="1:5" ht="12.75">
      <c r="A457" s="14"/>
      <c r="B457" s="14" t="s">
        <v>841</v>
      </c>
      <c r="C457" s="22"/>
      <c r="D457" s="2"/>
      <c r="E457" s="14"/>
    </row>
    <row r="458" spans="1:5" ht="13.5" thickBot="1">
      <c r="A458" s="12"/>
      <c r="B458" s="12"/>
      <c r="C458" s="26"/>
      <c r="D458" s="2"/>
      <c r="E458" s="12"/>
    </row>
    <row r="459" spans="1:5" ht="12.75">
      <c r="A459" s="38">
        <v>900</v>
      </c>
      <c r="B459" s="113" t="s">
        <v>744</v>
      </c>
      <c r="C459" s="33">
        <f>SUM(C445+C450+C453+C456)</f>
        <v>316363</v>
      </c>
      <c r="D459" s="33">
        <f>SUM(D445+D450+D453+D456)</f>
        <v>0</v>
      </c>
      <c r="E459" s="166">
        <f>SUM(C459+D459)</f>
        <v>316363</v>
      </c>
    </row>
    <row r="460" spans="1:5" ht="12.75">
      <c r="A460" s="17"/>
      <c r="B460" s="13"/>
      <c r="C460" s="24"/>
      <c r="D460" s="371"/>
      <c r="E460" s="166"/>
    </row>
    <row r="461" spans="1:5" ht="12.75">
      <c r="A461" s="48" t="s">
        <v>231</v>
      </c>
      <c r="B461" s="42" t="s">
        <v>232</v>
      </c>
      <c r="C461" s="72">
        <v>10000</v>
      </c>
      <c r="D461" s="351"/>
      <c r="E461" s="22">
        <f>SUM(C461+D461)</f>
        <v>10000</v>
      </c>
    </row>
    <row r="462" spans="1:5" ht="12.75">
      <c r="A462" s="48"/>
      <c r="B462" s="42" t="s">
        <v>233</v>
      </c>
      <c r="C462" s="72"/>
      <c r="D462" s="351"/>
      <c r="E462" s="166"/>
    </row>
    <row r="463" spans="1:5" ht="12.75">
      <c r="A463" s="51"/>
      <c r="B463" s="45" t="s">
        <v>234</v>
      </c>
      <c r="C463" s="163"/>
      <c r="D463" s="372"/>
      <c r="E463" s="373"/>
    </row>
    <row r="464" spans="1:5" ht="12.75">
      <c r="A464" s="374" t="s">
        <v>745</v>
      </c>
      <c r="B464" s="374" t="s">
        <v>724</v>
      </c>
      <c r="C464" s="375">
        <f>SUM(C461:C463)</f>
        <v>10000</v>
      </c>
      <c r="D464" s="375">
        <f>SUM(D461:D463)</f>
        <v>0</v>
      </c>
      <c r="E464" s="155">
        <f>SUM(C464+D464)</f>
        <v>10000</v>
      </c>
    </row>
    <row r="465" spans="1:5" ht="13.5" thickBot="1">
      <c r="A465" s="53"/>
      <c r="B465" s="376"/>
      <c r="C465" s="346"/>
      <c r="D465" s="5"/>
      <c r="E465" s="12"/>
    </row>
    <row r="466" spans="1:5" ht="12.75">
      <c r="A466" s="46">
        <v>926</v>
      </c>
      <c r="B466" s="52" t="s">
        <v>463</v>
      </c>
      <c r="C466" s="192">
        <f>SUM(C464)</f>
        <v>10000</v>
      </c>
      <c r="D466" s="192">
        <f>SUM(D464)</f>
        <v>0</v>
      </c>
      <c r="E466" s="166">
        <f>SUM(C466+D466)</f>
        <v>10000</v>
      </c>
    </row>
    <row r="467" spans="1:5" ht="12.75">
      <c r="A467" s="21"/>
      <c r="B467" s="20"/>
      <c r="C467" s="21"/>
      <c r="D467" s="36"/>
      <c r="E467" s="15"/>
    </row>
    <row r="468" spans="1:4" ht="12.75">
      <c r="A468" s="19"/>
      <c r="B468" s="19"/>
      <c r="C468" s="19"/>
      <c r="D468" s="2"/>
    </row>
    <row r="469" spans="1:4" ht="12.75">
      <c r="A469" s="19"/>
      <c r="B469" s="19"/>
      <c r="C469" s="19"/>
      <c r="D469" s="2"/>
    </row>
    <row r="470" spans="1:4" ht="12.75">
      <c r="A470" s="18"/>
      <c r="B470" s="19"/>
      <c r="C470" s="19"/>
      <c r="D470" s="2"/>
    </row>
    <row r="471" spans="1:4" ht="12.75">
      <c r="A471" s="4"/>
      <c r="B471" s="35"/>
      <c r="C471" s="37"/>
      <c r="D471" s="2"/>
    </row>
    <row r="472" spans="1:4" ht="12.75">
      <c r="A472" s="49"/>
      <c r="B472" s="19"/>
      <c r="C472" s="19"/>
      <c r="D472" s="2"/>
    </row>
    <row r="473" spans="1:4" ht="12.75">
      <c r="A473" s="49"/>
      <c r="B473" s="4"/>
      <c r="C473" s="4"/>
      <c r="D473" s="2"/>
    </row>
    <row r="474" spans="1:4" ht="12.75">
      <c r="A474" s="4"/>
      <c r="B474" s="4"/>
      <c r="C474" s="4"/>
      <c r="D474" s="2"/>
    </row>
    <row r="475" spans="1:4" ht="12.75">
      <c r="A475" s="2"/>
      <c r="B475" s="2"/>
      <c r="C475" s="2"/>
      <c r="D475" s="2"/>
    </row>
    <row r="476" ht="12.75">
      <c r="D476" s="2"/>
    </row>
    <row r="477" ht="12.75">
      <c r="D477" s="2"/>
    </row>
    <row r="478" ht="12.75">
      <c r="D478" s="2"/>
    </row>
    <row r="479" ht="12.75">
      <c r="D479" s="2"/>
    </row>
    <row r="480" ht="12.75">
      <c r="D480" s="2"/>
    </row>
    <row r="481" ht="12.75">
      <c r="D481" s="2"/>
    </row>
    <row r="482" ht="12.75">
      <c r="D482" s="2"/>
    </row>
    <row r="483" ht="12.75">
      <c r="D483" s="2"/>
    </row>
    <row r="484" ht="12.75">
      <c r="D484" s="2"/>
    </row>
    <row r="485" ht="12.75">
      <c r="D485" s="2"/>
    </row>
  </sheetData>
  <printOptions/>
  <pageMargins left="0.75" right="0.75" top="1" bottom="1" header="0.5" footer="0.5"/>
  <pageSetup horizontalDpi="300" verticalDpi="300" orientation="portrait" paperSize="9" scale="7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7"/>
  <sheetViews>
    <sheetView view="pageBreakPreview" zoomScaleSheetLayoutView="100" workbookViewId="0" topLeftCell="B1">
      <selection activeCell="G6" sqref="G6"/>
    </sheetView>
  </sheetViews>
  <sheetFormatPr defaultColWidth="9.00390625" defaultRowHeight="12.75"/>
  <cols>
    <col min="1" max="1" width="15.625" style="0" customWidth="1"/>
    <col min="2" max="2" width="44.375" style="0" customWidth="1"/>
    <col min="3" max="4" width="13.00390625" style="0" customWidth="1"/>
    <col min="5" max="5" width="19.375" style="0" customWidth="1"/>
    <col min="6" max="6" width="13.25390625" style="0" customWidth="1"/>
    <col min="7" max="7" width="10.875" style="0" customWidth="1"/>
    <col min="8" max="8" width="18.625" style="0" customWidth="1"/>
  </cols>
  <sheetData>
    <row r="1" ht="12.75">
      <c r="B1" t="s">
        <v>344</v>
      </c>
    </row>
    <row r="2" ht="12.75">
      <c r="B2" t="s">
        <v>688</v>
      </c>
    </row>
    <row r="3" ht="12.75">
      <c r="B3" t="s">
        <v>689</v>
      </c>
    </row>
    <row r="4" ht="12.75">
      <c r="B4" s="65" t="s">
        <v>180</v>
      </c>
    </row>
    <row r="5" spans="2:7" ht="12.75">
      <c r="B5" s="65" t="s">
        <v>181</v>
      </c>
      <c r="C5" s="65"/>
      <c r="D5" s="65"/>
      <c r="E5" s="65"/>
      <c r="F5" s="65"/>
      <c r="G5" s="65"/>
    </row>
    <row r="6" ht="13.5" thickBot="1"/>
    <row r="7" spans="1:8" ht="12.75">
      <c r="A7" s="114" t="s">
        <v>782</v>
      </c>
      <c r="B7" s="114"/>
      <c r="C7" s="116" t="s">
        <v>784</v>
      </c>
      <c r="D7" s="115"/>
      <c r="E7" s="115" t="s">
        <v>490</v>
      </c>
      <c r="F7" s="116" t="s">
        <v>784</v>
      </c>
      <c r="G7" s="386"/>
      <c r="H7" s="208" t="s">
        <v>173</v>
      </c>
    </row>
    <row r="8" spans="1:8" ht="13.5" thickBot="1">
      <c r="A8" s="128" t="s">
        <v>781</v>
      </c>
      <c r="B8" s="128" t="s">
        <v>783</v>
      </c>
      <c r="C8" s="130" t="s">
        <v>785</v>
      </c>
      <c r="D8" s="129" t="s">
        <v>479</v>
      </c>
      <c r="E8" s="129" t="s">
        <v>481</v>
      </c>
      <c r="F8" s="130" t="s">
        <v>460</v>
      </c>
      <c r="G8" s="387" t="s">
        <v>479</v>
      </c>
      <c r="H8" s="206" t="s">
        <v>481</v>
      </c>
    </row>
    <row r="9" spans="1:8" ht="13.5" thickBot="1">
      <c r="A9" s="125" t="s">
        <v>435</v>
      </c>
      <c r="B9" s="125" t="s">
        <v>436</v>
      </c>
      <c r="C9" s="126" t="s">
        <v>437</v>
      </c>
      <c r="D9" s="127" t="s">
        <v>747</v>
      </c>
      <c r="E9" s="127" t="s">
        <v>829</v>
      </c>
      <c r="F9" s="126" t="s">
        <v>203</v>
      </c>
      <c r="G9" s="388" t="s">
        <v>178</v>
      </c>
      <c r="H9" s="207" t="s">
        <v>179</v>
      </c>
    </row>
    <row r="10" spans="1:8" ht="12.75">
      <c r="A10" s="75"/>
      <c r="B10" s="75"/>
      <c r="C10" s="79"/>
      <c r="D10" s="70"/>
      <c r="E10" s="70"/>
      <c r="F10" s="79"/>
      <c r="H10" s="79"/>
    </row>
    <row r="11" spans="1:8" ht="12.75">
      <c r="A11" s="75" t="s">
        <v>174</v>
      </c>
      <c r="B11" s="90" t="s">
        <v>837</v>
      </c>
      <c r="C11" s="80">
        <v>7576</v>
      </c>
      <c r="D11" s="76"/>
      <c r="E11" s="145">
        <f>SUM(C11+D11)</f>
        <v>7576</v>
      </c>
      <c r="F11" s="79"/>
      <c r="H11" s="79"/>
    </row>
    <row r="12" spans="1:8" ht="12.75">
      <c r="A12" s="75"/>
      <c r="B12" s="90" t="s">
        <v>182</v>
      </c>
      <c r="C12" s="167"/>
      <c r="D12" s="336"/>
      <c r="E12" s="70"/>
      <c r="F12" s="79"/>
      <c r="H12" s="79"/>
    </row>
    <row r="13" spans="1:8" ht="12.75">
      <c r="A13" s="75"/>
      <c r="B13" s="90" t="s">
        <v>973</v>
      </c>
      <c r="C13" s="79"/>
      <c r="D13" s="70"/>
      <c r="E13" s="70"/>
      <c r="F13" s="79"/>
      <c r="H13" s="79"/>
    </row>
    <row r="14" spans="1:8" ht="12.75">
      <c r="A14" s="75" t="s">
        <v>176</v>
      </c>
      <c r="B14" s="90" t="s">
        <v>376</v>
      </c>
      <c r="C14" s="79"/>
      <c r="D14" s="70"/>
      <c r="E14" s="70"/>
      <c r="F14" s="80">
        <v>3190</v>
      </c>
      <c r="G14" s="324"/>
      <c r="H14" s="80">
        <f>SUM(F14:G14)</f>
        <v>3190</v>
      </c>
    </row>
    <row r="15" spans="1:8" ht="12.75">
      <c r="A15" s="75" t="s">
        <v>572</v>
      </c>
      <c r="B15" s="90" t="s">
        <v>471</v>
      </c>
      <c r="C15" s="79"/>
      <c r="D15" s="70"/>
      <c r="E15" s="70"/>
      <c r="F15" s="167">
        <v>3660</v>
      </c>
      <c r="G15" s="324"/>
      <c r="H15" s="80">
        <f>SUM(F15:G15)</f>
        <v>3660</v>
      </c>
    </row>
    <row r="16" spans="1:8" ht="12.75">
      <c r="A16" s="75" t="s">
        <v>574</v>
      </c>
      <c r="B16" s="90" t="s">
        <v>475</v>
      </c>
      <c r="C16" s="79"/>
      <c r="D16" s="70"/>
      <c r="E16" s="70"/>
      <c r="F16" s="167">
        <v>636</v>
      </c>
      <c r="G16" s="324"/>
      <c r="H16" s="80">
        <f>SUM(F16:G16)</f>
        <v>636</v>
      </c>
    </row>
    <row r="17" spans="1:8" ht="12.75">
      <c r="A17" s="87" t="s">
        <v>575</v>
      </c>
      <c r="B17" s="123" t="s">
        <v>477</v>
      </c>
      <c r="C17" s="88"/>
      <c r="D17" s="89"/>
      <c r="E17" s="89"/>
      <c r="F17" s="121">
        <v>90</v>
      </c>
      <c r="G17" s="338"/>
      <c r="H17" s="121">
        <f>SUM(F17+G17)</f>
        <v>90</v>
      </c>
    </row>
    <row r="18" spans="1:8" ht="12.75">
      <c r="A18" s="75" t="s">
        <v>432</v>
      </c>
      <c r="B18" s="90" t="s">
        <v>433</v>
      </c>
      <c r="C18" s="80">
        <f>SUM(C11:C17)</f>
        <v>7576</v>
      </c>
      <c r="D18" s="76">
        <f>SUM(D11:D17)</f>
        <v>0</v>
      </c>
      <c r="E18" s="145">
        <f>SUM(C18+D18)</f>
        <v>7576</v>
      </c>
      <c r="F18" s="80">
        <f>SUM(F14:F17)</f>
        <v>7576</v>
      </c>
      <c r="G18" s="80">
        <f>SUM(G14:G17)</f>
        <v>0</v>
      </c>
      <c r="H18" s="80">
        <f>SUM(F18+G18)</f>
        <v>7576</v>
      </c>
    </row>
    <row r="19" spans="1:8" ht="12.75">
      <c r="A19" s="75"/>
      <c r="B19" s="90"/>
      <c r="C19" s="80"/>
      <c r="D19" s="76"/>
      <c r="E19" s="145"/>
      <c r="F19" s="80"/>
      <c r="G19" s="32"/>
      <c r="H19" s="80"/>
    </row>
    <row r="20" spans="1:8" ht="12.75">
      <c r="A20" s="75" t="s">
        <v>227</v>
      </c>
      <c r="B20" s="90" t="s">
        <v>837</v>
      </c>
      <c r="C20" s="80">
        <v>17096</v>
      </c>
      <c r="D20" s="76">
        <v>50298</v>
      </c>
      <c r="E20" s="145">
        <f>SUM(C20+D20)</f>
        <v>67394</v>
      </c>
      <c r="F20" s="80"/>
      <c r="G20" s="32"/>
      <c r="H20" s="80"/>
    </row>
    <row r="21" spans="1:8" ht="12.75">
      <c r="A21" s="75"/>
      <c r="B21" s="90" t="s">
        <v>182</v>
      </c>
      <c r="C21" s="80"/>
      <c r="D21" s="76"/>
      <c r="E21" s="145"/>
      <c r="F21" s="80"/>
      <c r="G21" s="32"/>
      <c r="H21" s="80"/>
    </row>
    <row r="22" spans="1:8" ht="12.75">
      <c r="A22" s="75"/>
      <c r="B22" s="90" t="s">
        <v>973</v>
      </c>
      <c r="C22" s="80"/>
      <c r="D22" s="76"/>
      <c r="E22" s="145"/>
      <c r="F22" s="80"/>
      <c r="G22" s="32"/>
      <c r="H22" s="80"/>
    </row>
    <row r="23" spans="1:8" ht="12.75">
      <c r="A23" s="75" t="s">
        <v>411</v>
      </c>
      <c r="B23" s="90" t="s">
        <v>218</v>
      </c>
      <c r="C23" s="80"/>
      <c r="D23" s="76"/>
      <c r="E23" s="145"/>
      <c r="F23" s="80">
        <v>600</v>
      </c>
      <c r="G23" s="32"/>
      <c r="H23" s="80">
        <f>SUM(F23:G23)</f>
        <v>600</v>
      </c>
    </row>
    <row r="24" spans="1:8" ht="12.75">
      <c r="A24" s="87" t="s">
        <v>240</v>
      </c>
      <c r="B24" s="123" t="s">
        <v>504</v>
      </c>
      <c r="C24" s="121"/>
      <c r="D24" s="119"/>
      <c r="E24" s="169"/>
      <c r="F24" s="121">
        <v>16496</v>
      </c>
      <c r="G24" s="338">
        <v>50298</v>
      </c>
      <c r="H24" s="121">
        <f>SUM(F24+G24)</f>
        <v>66794</v>
      </c>
    </row>
    <row r="25" spans="1:8" ht="12.75">
      <c r="A25" s="75" t="s">
        <v>757</v>
      </c>
      <c r="B25" s="90" t="s">
        <v>787</v>
      </c>
      <c r="C25" s="80">
        <f>SUM(C20:C24)</f>
        <v>17096</v>
      </c>
      <c r="D25" s="76">
        <f>SUM(D20:D24)</f>
        <v>50298</v>
      </c>
      <c r="E25" s="145">
        <f>SUM(C25+D25)</f>
        <v>67394</v>
      </c>
      <c r="F25" s="80">
        <f>SUM(F20:F24)</f>
        <v>17096</v>
      </c>
      <c r="G25" s="76">
        <f>SUM(G20:G24)</f>
        <v>50298</v>
      </c>
      <c r="H25" s="80">
        <f>SUM(F25+G25)</f>
        <v>67394</v>
      </c>
    </row>
    <row r="26" spans="1:8" ht="13.5" thickBot="1">
      <c r="A26" s="77"/>
      <c r="B26" s="124"/>
      <c r="C26" s="81"/>
      <c r="D26" s="71"/>
      <c r="E26" s="71"/>
      <c r="F26" s="81"/>
      <c r="G26" s="5"/>
      <c r="H26" s="81"/>
    </row>
    <row r="27" spans="1:8" ht="12.75">
      <c r="A27" s="91">
        <v>801</v>
      </c>
      <c r="B27" s="74" t="s">
        <v>434</v>
      </c>
      <c r="C27" s="83">
        <f>SUM(C18+C25)</f>
        <v>24672</v>
      </c>
      <c r="D27" s="83">
        <f>SUM(D18+D25)</f>
        <v>50298</v>
      </c>
      <c r="E27" s="360">
        <f>SUM(C27+D27)</f>
        <v>74970</v>
      </c>
      <c r="F27" s="83">
        <f>SUM(F18+F25)</f>
        <v>24672</v>
      </c>
      <c r="G27" s="328">
        <f>SUM(G18+G25)</f>
        <v>50298</v>
      </c>
      <c r="H27" s="83">
        <f>SUM(F27+G27)</f>
        <v>74970</v>
      </c>
    </row>
    <row r="28" spans="1:8" ht="12.75">
      <c r="A28" s="75"/>
      <c r="B28" s="75"/>
      <c r="C28" s="79"/>
      <c r="D28" s="70"/>
      <c r="E28" s="70"/>
      <c r="F28" s="79"/>
      <c r="H28" s="79"/>
    </row>
    <row r="29" spans="1:8" ht="12.75">
      <c r="A29" s="90" t="s">
        <v>73</v>
      </c>
      <c r="B29" s="90" t="s">
        <v>837</v>
      </c>
      <c r="C29" s="173">
        <v>278219</v>
      </c>
      <c r="D29" s="145"/>
      <c r="E29" s="145">
        <f>SUM(C29+D29)</f>
        <v>278219</v>
      </c>
      <c r="F29" s="174"/>
      <c r="G29" s="168"/>
      <c r="H29" s="79"/>
    </row>
    <row r="30" spans="1:8" ht="12.75">
      <c r="A30" s="90"/>
      <c r="B30" s="90" t="s">
        <v>182</v>
      </c>
      <c r="C30" s="174"/>
      <c r="D30" s="146"/>
      <c r="E30" s="146"/>
      <c r="F30" s="174"/>
      <c r="G30" s="168"/>
      <c r="H30" s="79"/>
    </row>
    <row r="31" spans="1:8" ht="12.75">
      <c r="A31" s="90"/>
      <c r="B31" s="90" t="s">
        <v>973</v>
      </c>
      <c r="C31" s="174"/>
      <c r="D31" s="146"/>
      <c r="E31" s="146"/>
      <c r="F31" s="174"/>
      <c r="G31" s="168"/>
      <c r="H31" s="79"/>
    </row>
    <row r="32" spans="1:8" ht="12.75">
      <c r="A32" s="123" t="s">
        <v>45</v>
      </c>
      <c r="B32" s="123" t="s">
        <v>661</v>
      </c>
      <c r="C32" s="175"/>
      <c r="D32" s="147"/>
      <c r="E32" s="147"/>
      <c r="F32" s="390">
        <v>278219</v>
      </c>
      <c r="G32" s="389"/>
      <c r="H32" s="121">
        <f>SUM(F32+G32)</f>
        <v>278219</v>
      </c>
    </row>
    <row r="33" spans="1:8" ht="12.75">
      <c r="A33" s="90" t="s">
        <v>986</v>
      </c>
      <c r="B33" s="90" t="s">
        <v>153</v>
      </c>
      <c r="C33" s="173">
        <f>SUM(C29:C32)</f>
        <v>278219</v>
      </c>
      <c r="D33" s="173">
        <f>SUM(D29:D32)</f>
        <v>0</v>
      </c>
      <c r="E33" s="145">
        <f>SUM(C33+D33)</f>
        <v>278219</v>
      </c>
      <c r="F33" s="173">
        <f>SUM(F29:F32)</f>
        <v>278219</v>
      </c>
      <c r="G33" s="50">
        <f>SUM(G29:G32)</f>
        <v>0</v>
      </c>
      <c r="H33" s="80">
        <f>SUM(F33+G33)</f>
        <v>278219</v>
      </c>
    </row>
    <row r="34" spans="1:8" ht="12.75">
      <c r="A34" s="90"/>
      <c r="B34" s="90" t="s">
        <v>207</v>
      </c>
      <c r="C34" s="174"/>
      <c r="D34" s="146"/>
      <c r="E34" s="146"/>
      <c r="F34" s="174"/>
      <c r="G34" s="168"/>
      <c r="H34" s="79"/>
    </row>
    <row r="35" spans="1:8" ht="12.75">
      <c r="A35" s="90"/>
      <c r="B35" s="90"/>
      <c r="C35" s="174"/>
      <c r="D35" s="146"/>
      <c r="E35" s="146"/>
      <c r="F35" s="174"/>
      <c r="G35" s="361"/>
      <c r="H35" s="79"/>
    </row>
    <row r="36" spans="1:8" ht="13.5" thickBot="1">
      <c r="A36" s="124"/>
      <c r="B36" s="124"/>
      <c r="C36" s="362"/>
      <c r="D36" s="363"/>
      <c r="E36" s="363"/>
      <c r="F36" s="362"/>
      <c r="G36" s="410"/>
      <c r="H36" s="81"/>
    </row>
    <row r="37" spans="1:8" ht="12.75">
      <c r="A37" s="49"/>
      <c r="B37" s="49"/>
      <c r="C37" s="341"/>
      <c r="D37" s="341"/>
      <c r="E37" s="341"/>
      <c r="F37" s="341"/>
      <c r="G37" s="361"/>
      <c r="H37" s="2"/>
    </row>
    <row r="38" spans="1:8" ht="12.75">
      <c r="A38" s="49"/>
      <c r="B38" s="49"/>
      <c r="C38" s="341"/>
      <c r="D38" s="341"/>
      <c r="E38" s="341"/>
      <c r="F38" s="341"/>
      <c r="G38" s="361"/>
      <c r="H38" s="2"/>
    </row>
    <row r="39" spans="1:8" ht="12.75">
      <c r="A39" s="49"/>
      <c r="B39" s="49"/>
      <c r="C39" s="341"/>
      <c r="D39" s="341"/>
      <c r="E39" s="341"/>
      <c r="F39" s="341"/>
      <c r="G39" s="361"/>
      <c r="H39" s="2"/>
    </row>
    <row r="40" spans="1:8" ht="12.75">
      <c r="A40" s="49"/>
      <c r="B40" s="49"/>
      <c r="C40" s="341"/>
      <c r="D40" s="341"/>
      <c r="E40" s="341"/>
      <c r="F40" s="341"/>
      <c r="G40" s="361"/>
      <c r="H40" s="2"/>
    </row>
    <row r="41" ht="13.5" thickBot="1"/>
    <row r="42" spans="1:8" ht="12.75">
      <c r="A42" s="114" t="s">
        <v>782</v>
      </c>
      <c r="B42" s="114"/>
      <c r="C42" s="116" t="s">
        <v>784</v>
      </c>
      <c r="D42" s="115"/>
      <c r="E42" s="115" t="s">
        <v>490</v>
      </c>
      <c r="F42" s="116" t="s">
        <v>784</v>
      </c>
      <c r="G42" s="386"/>
      <c r="H42" s="208" t="s">
        <v>173</v>
      </c>
    </row>
    <row r="43" spans="1:8" ht="13.5" thickBot="1">
      <c r="A43" s="128" t="s">
        <v>781</v>
      </c>
      <c r="B43" s="128" t="s">
        <v>783</v>
      </c>
      <c r="C43" s="130" t="s">
        <v>785</v>
      </c>
      <c r="D43" s="129" t="s">
        <v>479</v>
      </c>
      <c r="E43" s="129" t="s">
        <v>481</v>
      </c>
      <c r="F43" s="130" t="s">
        <v>460</v>
      </c>
      <c r="G43" s="387" t="s">
        <v>479</v>
      </c>
      <c r="H43" s="206" t="s">
        <v>481</v>
      </c>
    </row>
    <row r="44" spans="1:8" ht="13.5" thickBot="1">
      <c r="A44" s="125" t="s">
        <v>435</v>
      </c>
      <c r="B44" s="125" t="s">
        <v>436</v>
      </c>
      <c r="C44" s="126" t="s">
        <v>437</v>
      </c>
      <c r="D44" s="127" t="s">
        <v>747</v>
      </c>
      <c r="E44" s="127" t="s">
        <v>829</v>
      </c>
      <c r="F44" s="126" t="s">
        <v>203</v>
      </c>
      <c r="G44" s="388" t="s">
        <v>178</v>
      </c>
      <c r="H44" s="207" t="s">
        <v>179</v>
      </c>
    </row>
    <row r="45" spans="1:8" ht="12.75">
      <c r="A45" s="90"/>
      <c r="B45" s="90"/>
      <c r="C45" s="174"/>
      <c r="D45" s="146"/>
      <c r="E45" s="146"/>
      <c r="F45" s="174"/>
      <c r="G45" s="168"/>
      <c r="H45" s="79"/>
    </row>
    <row r="46" spans="1:8" ht="12.75">
      <c r="A46" s="90" t="s">
        <v>275</v>
      </c>
      <c r="B46" s="90" t="s">
        <v>837</v>
      </c>
      <c r="C46" s="173">
        <v>103100</v>
      </c>
      <c r="D46" s="145"/>
      <c r="E46" s="145">
        <f>SUM(C46+D46)</f>
        <v>103100</v>
      </c>
      <c r="F46" s="174"/>
      <c r="G46" s="168"/>
      <c r="H46" s="79"/>
    </row>
    <row r="47" spans="1:8" ht="12.75">
      <c r="A47" s="90"/>
      <c r="B47" s="90" t="s">
        <v>182</v>
      </c>
      <c r="C47" s="174"/>
      <c r="D47" s="146"/>
      <c r="E47" s="146"/>
      <c r="F47" s="174"/>
      <c r="G47" s="168"/>
      <c r="H47" s="79"/>
    </row>
    <row r="48" spans="1:8" ht="12.75">
      <c r="A48" s="90"/>
      <c r="B48" s="90" t="s">
        <v>973</v>
      </c>
      <c r="C48" s="174"/>
      <c r="D48" s="146"/>
      <c r="E48" s="146"/>
      <c r="F48" s="174"/>
      <c r="G48" s="361"/>
      <c r="H48" s="79"/>
    </row>
    <row r="49" spans="1:8" ht="12.75">
      <c r="A49" s="75" t="s">
        <v>49</v>
      </c>
      <c r="B49" s="75" t="s">
        <v>413</v>
      </c>
      <c r="C49" s="174"/>
      <c r="D49" s="146"/>
      <c r="E49" s="146"/>
      <c r="F49" s="80">
        <v>644</v>
      </c>
      <c r="G49" s="361"/>
      <c r="H49" s="80">
        <f aca="true" t="shared" si="0" ref="H49:H63">SUM(F49+G49)</f>
        <v>644</v>
      </c>
    </row>
    <row r="50" spans="1:8" ht="12.75">
      <c r="A50" s="75" t="s">
        <v>50</v>
      </c>
      <c r="B50" s="75" t="s">
        <v>471</v>
      </c>
      <c r="C50" s="174"/>
      <c r="D50" s="146"/>
      <c r="E50" s="146"/>
      <c r="F50" s="76">
        <v>56910</v>
      </c>
      <c r="G50" s="342"/>
      <c r="H50" s="80">
        <f t="shared" si="0"/>
        <v>56910</v>
      </c>
    </row>
    <row r="51" spans="1:8" ht="12.75">
      <c r="A51" s="75" t="s">
        <v>51</v>
      </c>
      <c r="B51" s="75" t="s">
        <v>473</v>
      </c>
      <c r="C51" s="174"/>
      <c r="D51" s="146"/>
      <c r="E51" s="146"/>
      <c r="F51" s="76">
        <v>2179.94</v>
      </c>
      <c r="G51" s="342"/>
      <c r="H51" s="80">
        <f t="shared" si="0"/>
        <v>2179.94</v>
      </c>
    </row>
    <row r="52" spans="1:8" ht="12.75">
      <c r="A52" s="75" t="s">
        <v>52</v>
      </c>
      <c r="B52" s="75" t="s">
        <v>475</v>
      </c>
      <c r="C52" s="174"/>
      <c r="D52" s="146"/>
      <c r="E52" s="146"/>
      <c r="F52" s="76">
        <v>11175</v>
      </c>
      <c r="G52" s="391"/>
      <c r="H52" s="80">
        <f t="shared" si="0"/>
        <v>11175</v>
      </c>
    </row>
    <row r="53" spans="1:8" ht="12.75">
      <c r="A53" s="75" t="s">
        <v>53</v>
      </c>
      <c r="B53" s="75" t="s">
        <v>477</v>
      </c>
      <c r="C53" s="174"/>
      <c r="D53" s="146"/>
      <c r="E53" s="146"/>
      <c r="F53" s="76">
        <v>2168</v>
      </c>
      <c r="G53" s="342"/>
      <c r="H53" s="80">
        <f t="shared" si="0"/>
        <v>2168</v>
      </c>
    </row>
    <row r="54" spans="1:8" ht="12.75">
      <c r="A54" s="75" t="s">
        <v>54</v>
      </c>
      <c r="B54" s="75" t="s">
        <v>464</v>
      </c>
      <c r="C54" s="174"/>
      <c r="D54" s="146"/>
      <c r="E54" s="146"/>
      <c r="F54" s="76">
        <v>5275</v>
      </c>
      <c r="G54" s="168"/>
      <c r="H54" s="80">
        <f t="shared" si="0"/>
        <v>5275</v>
      </c>
    </row>
    <row r="55" spans="1:8" ht="12.75">
      <c r="A55" s="75" t="s">
        <v>55</v>
      </c>
      <c r="B55" s="75" t="s">
        <v>501</v>
      </c>
      <c r="C55" s="174"/>
      <c r="D55" s="146"/>
      <c r="E55" s="146"/>
      <c r="F55" s="76">
        <v>1482</v>
      </c>
      <c r="G55" s="361"/>
      <c r="H55" s="80">
        <f t="shared" si="0"/>
        <v>1482</v>
      </c>
    </row>
    <row r="56" spans="1:8" ht="12.75">
      <c r="A56" s="75" t="s">
        <v>56</v>
      </c>
      <c r="B56" s="75" t="s">
        <v>465</v>
      </c>
      <c r="C56" s="174"/>
      <c r="D56" s="146"/>
      <c r="E56" s="146"/>
      <c r="F56" s="76">
        <v>1570</v>
      </c>
      <c r="G56" s="342"/>
      <c r="H56" s="80">
        <f t="shared" si="0"/>
        <v>1570</v>
      </c>
    </row>
    <row r="57" spans="1:8" ht="12.75">
      <c r="A57" s="75" t="s">
        <v>318</v>
      </c>
      <c r="B57" s="75" t="s">
        <v>270</v>
      </c>
      <c r="C57" s="174"/>
      <c r="D57" s="146"/>
      <c r="E57" s="146"/>
      <c r="F57" s="76">
        <v>29</v>
      </c>
      <c r="G57" s="168"/>
      <c r="H57" s="80">
        <f t="shared" si="0"/>
        <v>29</v>
      </c>
    </row>
    <row r="58" spans="1:8" ht="12.75">
      <c r="A58" s="75" t="s">
        <v>57</v>
      </c>
      <c r="B58" s="75" t="s">
        <v>504</v>
      </c>
      <c r="C58" s="174"/>
      <c r="D58" s="146"/>
      <c r="E58" s="146"/>
      <c r="F58" s="76">
        <v>17954.65</v>
      </c>
      <c r="G58" s="342"/>
      <c r="H58" s="80">
        <f t="shared" si="0"/>
        <v>17954.65</v>
      </c>
    </row>
    <row r="59" spans="1:8" ht="12.75">
      <c r="A59" s="75" t="s">
        <v>921</v>
      </c>
      <c r="B59" s="75" t="s">
        <v>308</v>
      </c>
      <c r="C59" s="174"/>
      <c r="D59" s="146"/>
      <c r="E59" s="146"/>
      <c r="F59" s="76">
        <v>313</v>
      </c>
      <c r="G59" s="168"/>
      <c r="H59" s="80">
        <f t="shared" si="0"/>
        <v>313</v>
      </c>
    </row>
    <row r="60" spans="1:8" ht="12.75">
      <c r="A60" s="75" t="s">
        <v>58</v>
      </c>
      <c r="B60" s="75" t="s">
        <v>505</v>
      </c>
      <c r="C60" s="174"/>
      <c r="D60" s="146"/>
      <c r="E60" s="146"/>
      <c r="F60" s="76">
        <v>57</v>
      </c>
      <c r="G60" s="168"/>
      <c r="H60" s="80">
        <f t="shared" si="0"/>
        <v>57</v>
      </c>
    </row>
    <row r="61" spans="1:8" ht="12.75">
      <c r="A61" s="75" t="s">
        <v>59</v>
      </c>
      <c r="B61" s="75" t="s">
        <v>508</v>
      </c>
      <c r="C61" s="148"/>
      <c r="D61" s="205"/>
      <c r="E61" s="205"/>
      <c r="F61" s="76">
        <v>1710</v>
      </c>
      <c r="H61" s="80">
        <f t="shared" si="0"/>
        <v>1710</v>
      </c>
    </row>
    <row r="62" spans="1:8" ht="12.75">
      <c r="A62" s="87" t="s">
        <v>60</v>
      </c>
      <c r="B62" s="87" t="s">
        <v>725</v>
      </c>
      <c r="C62" s="88"/>
      <c r="D62" s="89"/>
      <c r="E62" s="89"/>
      <c r="F62" s="119">
        <v>1632.41</v>
      </c>
      <c r="G62" s="87"/>
      <c r="H62" s="121">
        <f t="shared" si="0"/>
        <v>1632.41</v>
      </c>
    </row>
    <row r="63" spans="1:8" ht="12.75">
      <c r="A63" s="120" t="s">
        <v>988</v>
      </c>
      <c r="B63" s="120" t="s">
        <v>447</v>
      </c>
      <c r="C63" s="80">
        <f>SUM(C46:C62)</f>
        <v>103100</v>
      </c>
      <c r="D63" s="80">
        <f>SUM(D46:D62)</f>
        <v>0</v>
      </c>
      <c r="E63" s="145">
        <f>SUM(C63+D63)</f>
        <v>103100</v>
      </c>
      <c r="F63" s="76">
        <f>SUM(F49:F62)</f>
        <v>103100</v>
      </c>
      <c r="G63" s="32">
        <f>SUM(G49:G62)</f>
        <v>0</v>
      </c>
      <c r="H63" s="80">
        <f t="shared" si="0"/>
        <v>103100</v>
      </c>
    </row>
    <row r="64" spans="1:8" ht="12.75">
      <c r="A64" s="75"/>
      <c r="B64" s="75"/>
      <c r="C64" s="79"/>
      <c r="D64" s="70"/>
      <c r="E64" s="70"/>
      <c r="F64" s="70"/>
      <c r="H64" s="79"/>
    </row>
    <row r="65" spans="1:8" ht="12.75">
      <c r="A65" s="75" t="s">
        <v>277</v>
      </c>
      <c r="B65" s="90" t="s">
        <v>837</v>
      </c>
      <c r="C65" s="80">
        <v>62775</v>
      </c>
      <c r="D65" s="76"/>
      <c r="E65" s="145">
        <f>SUM(C65+D65)</f>
        <v>62775</v>
      </c>
      <c r="F65" s="70"/>
      <c r="H65" s="79"/>
    </row>
    <row r="66" spans="1:8" ht="12.75">
      <c r="A66" s="75"/>
      <c r="B66" s="90" t="s">
        <v>182</v>
      </c>
      <c r="C66" s="79"/>
      <c r="D66" s="70"/>
      <c r="E66" s="70"/>
      <c r="F66" s="70"/>
      <c r="H66" s="79"/>
    </row>
    <row r="67" spans="1:8" ht="12.75">
      <c r="A67" s="75"/>
      <c r="B67" s="90" t="s">
        <v>973</v>
      </c>
      <c r="C67" s="79"/>
      <c r="D67" s="70"/>
      <c r="E67" s="70"/>
      <c r="F67" s="70"/>
      <c r="H67" s="79"/>
    </row>
    <row r="68" spans="1:8" ht="12.75">
      <c r="A68" s="75" t="s">
        <v>322</v>
      </c>
      <c r="B68" s="90" t="s">
        <v>661</v>
      </c>
      <c r="C68" s="79"/>
      <c r="D68" s="70"/>
      <c r="E68" s="70"/>
      <c r="F68" s="76">
        <v>54052</v>
      </c>
      <c r="G68" s="324">
        <v>-6870</v>
      </c>
      <c r="H68" s="80">
        <f>SUM(F68+G68)</f>
        <v>47182</v>
      </c>
    </row>
    <row r="69" spans="1:8" ht="12.75">
      <c r="A69" s="87" t="s">
        <v>239</v>
      </c>
      <c r="B69" s="170" t="s">
        <v>464</v>
      </c>
      <c r="C69" s="88"/>
      <c r="D69" s="89"/>
      <c r="E69" s="89"/>
      <c r="F69" s="119">
        <v>8723</v>
      </c>
      <c r="G69" s="356">
        <v>6870</v>
      </c>
      <c r="H69" s="121">
        <f>SUM(F69+G69)</f>
        <v>15593</v>
      </c>
    </row>
    <row r="70" spans="1:8" ht="12.75">
      <c r="A70" s="326" t="s">
        <v>66</v>
      </c>
      <c r="B70" s="365" t="s">
        <v>787</v>
      </c>
      <c r="C70" s="332">
        <f>SUM(C65:C69)</f>
        <v>62775</v>
      </c>
      <c r="D70" s="332">
        <f>SUM(D65:D69)</f>
        <v>0</v>
      </c>
      <c r="E70" s="366">
        <f>SUM(C70+D70)</f>
        <v>62775</v>
      </c>
      <c r="F70" s="327">
        <f>SUM(F68:F69)</f>
        <v>62775</v>
      </c>
      <c r="G70" s="327">
        <f>SUM(G68:G69)</f>
        <v>0</v>
      </c>
      <c r="H70" s="332">
        <f>SUM(F70+G70)</f>
        <v>62775</v>
      </c>
    </row>
    <row r="71" spans="1:8" ht="13.5" thickBot="1">
      <c r="A71" s="77"/>
      <c r="B71" s="367"/>
      <c r="C71" s="85"/>
      <c r="D71" s="359"/>
      <c r="E71" s="368"/>
      <c r="F71" s="359"/>
      <c r="G71" s="369"/>
      <c r="H71" s="85"/>
    </row>
    <row r="72" spans="1:8" ht="12.75">
      <c r="A72" s="91">
        <v>852</v>
      </c>
      <c r="B72" s="364" t="s">
        <v>991</v>
      </c>
      <c r="C72" s="83">
        <f>SUM(C33+C63+C70)</f>
        <v>444094</v>
      </c>
      <c r="D72" s="83">
        <f>SUM(D33+D63+D70)</f>
        <v>0</v>
      </c>
      <c r="E72" s="360">
        <f>SUM(C72+D72)</f>
        <v>444094</v>
      </c>
      <c r="F72" s="83">
        <f>SUM(F33+F63+F70)</f>
        <v>444094</v>
      </c>
      <c r="G72" s="83">
        <f>SUM(G33+G63+G70)</f>
        <v>0</v>
      </c>
      <c r="H72" s="83">
        <f>SUM(F72+G72)</f>
        <v>444094</v>
      </c>
    </row>
    <row r="73" spans="1:8" ht="12.75">
      <c r="A73" s="91"/>
      <c r="B73" s="364"/>
      <c r="C73" s="83"/>
      <c r="D73" s="328"/>
      <c r="E73" s="360"/>
      <c r="F73" s="328"/>
      <c r="G73" s="151"/>
      <c r="H73" s="83"/>
    </row>
    <row r="74" spans="1:8" ht="13.5" thickBot="1">
      <c r="A74" s="152"/>
      <c r="B74" s="172"/>
      <c r="C74" s="153"/>
      <c r="D74" s="357"/>
      <c r="E74" s="412"/>
      <c r="F74" s="357"/>
      <c r="G74" s="257"/>
      <c r="H74" s="153"/>
    </row>
    <row r="75" spans="1:8" ht="12.75">
      <c r="A75" s="52"/>
      <c r="B75" s="411"/>
      <c r="C75" s="151"/>
      <c r="D75" s="151"/>
      <c r="E75" s="213"/>
      <c r="F75" s="151"/>
      <c r="G75" s="151"/>
      <c r="H75" s="151"/>
    </row>
    <row r="76" spans="1:8" ht="12.75">
      <c r="A76" s="52"/>
      <c r="B76" s="411"/>
      <c r="C76" s="151"/>
      <c r="D76" s="151"/>
      <c r="E76" s="213"/>
      <c r="F76" s="151"/>
      <c r="G76" s="151"/>
      <c r="H76" s="151"/>
    </row>
    <row r="77" spans="1:8" ht="12.75">
      <c r="A77" s="52"/>
      <c r="B77" s="411"/>
      <c r="C77" s="151"/>
      <c r="D77" s="151"/>
      <c r="E77" s="213"/>
      <c r="F77" s="151"/>
      <c r="G77" s="151"/>
      <c r="H77" s="151"/>
    </row>
    <row r="78" spans="1:8" ht="12.75">
      <c r="A78" s="52"/>
      <c r="B78" s="411"/>
      <c r="C78" s="151"/>
      <c r="D78" s="151"/>
      <c r="E78" s="213"/>
      <c r="F78" s="151"/>
      <c r="G78" s="151"/>
      <c r="H78" s="151"/>
    </row>
    <row r="79" spans="1:8" ht="12.75">
      <c r="A79" s="52"/>
      <c r="B79" s="411"/>
      <c r="C79" s="151"/>
      <c r="D79" s="151"/>
      <c r="E79" s="213"/>
      <c r="F79" s="151"/>
      <c r="G79" s="151"/>
      <c r="H79" s="151"/>
    </row>
    <row r="80" spans="1:8" ht="12.75">
      <c r="A80" s="52"/>
      <c r="B80" s="411"/>
      <c r="C80" s="151"/>
      <c r="D80" s="151"/>
      <c r="E80" s="213"/>
      <c r="F80" s="151"/>
      <c r="G80" s="151"/>
      <c r="H80" s="151"/>
    </row>
    <row r="81" ht="13.5" thickBot="1"/>
    <row r="82" spans="1:8" ht="12.75">
      <c r="A82" s="114" t="s">
        <v>782</v>
      </c>
      <c r="B82" s="114"/>
      <c r="C82" s="116" t="s">
        <v>784</v>
      </c>
      <c r="D82" s="115"/>
      <c r="E82" s="115" t="s">
        <v>490</v>
      </c>
      <c r="F82" s="116" t="s">
        <v>784</v>
      </c>
      <c r="G82" s="386"/>
      <c r="H82" s="208" t="s">
        <v>173</v>
      </c>
    </row>
    <row r="83" spans="1:8" ht="13.5" thickBot="1">
      <c r="A83" s="128" t="s">
        <v>781</v>
      </c>
      <c r="B83" s="128" t="s">
        <v>783</v>
      </c>
      <c r="C83" s="130" t="s">
        <v>785</v>
      </c>
      <c r="D83" s="129" t="s">
        <v>479</v>
      </c>
      <c r="E83" s="129" t="s">
        <v>481</v>
      </c>
      <c r="F83" s="130" t="s">
        <v>460</v>
      </c>
      <c r="G83" s="387" t="s">
        <v>479</v>
      </c>
      <c r="H83" s="206" t="s">
        <v>481</v>
      </c>
    </row>
    <row r="84" spans="1:8" ht="13.5" thickBot="1">
      <c r="A84" s="125" t="s">
        <v>435</v>
      </c>
      <c r="B84" s="125" t="s">
        <v>436</v>
      </c>
      <c r="C84" s="126" t="s">
        <v>437</v>
      </c>
      <c r="D84" s="127" t="s">
        <v>747</v>
      </c>
      <c r="E84" s="127" t="s">
        <v>829</v>
      </c>
      <c r="F84" s="126" t="s">
        <v>203</v>
      </c>
      <c r="G84" s="388" t="s">
        <v>178</v>
      </c>
      <c r="H84" s="207" t="s">
        <v>179</v>
      </c>
    </row>
    <row r="85" spans="1:8" ht="12.75">
      <c r="A85" s="91"/>
      <c r="B85" s="364"/>
      <c r="C85" s="83"/>
      <c r="D85" s="328"/>
      <c r="E85" s="360"/>
      <c r="F85" s="328"/>
      <c r="G85" s="151"/>
      <c r="H85" s="83"/>
    </row>
    <row r="86" spans="1:8" ht="12.75">
      <c r="A86" s="75" t="s">
        <v>487</v>
      </c>
      <c r="B86" s="90" t="s">
        <v>837</v>
      </c>
      <c r="C86" s="80">
        <v>216366</v>
      </c>
      <c r="D86" s="76">
        <v>8012</v>
      </c>
      <c r="E86" s="145">
        <f>SUM(C86+D86)</f>
        <v>224378</v>
      </c>
      <c r="F86" s="76"/>
      <c r="H86" s="79"/>
    </row>
    <row r="87" spans="1:8" ht="12.75">
      <c r="A87" s="75"/>
      <c r="B87" s="90" t="s">
        <v>182</v>
      </c>
      <c r="C87" s="80"/>
      <c r="D87" s="76"/>
      <c r="E87" s="76"/>
      <c r="F87" s="76"/>
      <c r="H87" s="79"/>
    </row>
    <row r="88" spans="1:8" ht="12.75">
      <c r="A88" s="75"/>
      <c r="B88" s="90" t="s">
        <v>973</v>
      </c>
      <c r="C88" s="80"/>
      <c r="D88" s="76"/>
      <c r="E88" s="76"/>
      <c r="F88" s="76"/>
      <c r="G88" s="2"/>
      <c r="H88" s="79"/>
    </row>
    <row r="89" spans="1:8" ht="12.75">
      <c r="A89" s="75" t="s">
        <v>373</v>
      </c>
      <c r="B89" s="171" t="s">
        <v>375</v>
      </c>
      <c r="C89" s="80"/>
      <c r="D89" s="76"/>
      <c r="E89" s="76"/>
      <c r="F89" s="76">
        <v>190674</v>
      </c>
      <c r="G89" s="32"/>
      <c r="H89" s="80">
        <f>SUM(F89+G89)</f>
        <v>190674</v>
      </c>
    </row>
    <row r="90" spans="1:8" ht="12.75">
      <c r="A90" s="75" t="s">
        <v>374</v>
      </c>
      <c r="B90" s="171" t="s">
        <v>376</v>
      </c>
      <c r="C90" s="80"/>
      <c r="D90" s="76"/>
      <c r="E90" s="76"/>
      <c r="F90" s="76">
        <v>3674</v>
      </c>
      <c r="G90" s="32"/>
      <c r="H90" s="80">
        <v>1752</v>
      </c>
    </row>
    <row r="91" spans="1:8" ht="12.75">
      <c r="A91" s="75" t="s">
        <v>175</v>
      </c>
      <c r="B91" s="171" t="s">
        <v>218</v>
      </c>
      <c r="C91" s="80"/>
      <c r="D91" s="76"/>
      <c r="E91" s="76"/>
      <c r="F91" s="76">
        <v>14018</v>
      </c>
      <c r="G91" s="32">
        <v>6912</v>
      </c>
      <c r="H91" s="80">
        <f>SUM(F91+G91)</f>
        <v>20930</v>
      </c>
    </row>
    <row r="92" spans="1:8" ht="12.75">
      <c r="A92" s="75" t="s">
        <v>377</v>
      </c>
      <c r="B92" s="170" t="s">
        <v>464</v>
      </c>
      <c r="C92" s="121"/>
      <c r="D92" s="119"/>
      <c r="E92" s="119"/>
      <c r="F92" s="119">
        <v>8000</v>
      </c>
      <c r="G92" s="338">
        <v>1100</v>
      </c>
      <c r="H92" s="121">
        <f>SUM(F92+G92)</f>
        <v>9100</v>
      </c>
    </row>
    <row r="93" spans="1:8" ht="12.75">
      <c r="A93" s="75" t="s">
        <v>387</v>
      </c>
      <c r="B93" s="171" t="s">
        <v>388</v>
      </c>
      <c r="C93" s="80">
        <f>SUM(C86:C92)</f>
        <v>216366</v>
      </c>
      <c r="D93" s="80">
        <f>SUM(D86:D92)</f>
        <v>8012</v>
      </c>
      <c r="E93" s="145">
        <f>SUM(C93+D93)</f>
        <v>224378</v>
      </c>
      <c r="F93" s="76">
        <f>SUM(F89:F92)</f>
        <v>216366</v>
      </c>
      <c r="G93" s="32">
        <f>SUM(G89:G92)</f>
        <v>8012</v>
      </c>
      <c r="H93" s="80">
        <f>SUM(F93+G93)</f>
        <v>224378</v>
      </c>
    </row>
    <row r="94" spans="1:8" ht="13.5" thickBot="1">
      <c r="A94" s="77"/>
      <c r="B94" s="367"/>
      <c r="C94" s="85"/>
      <c r="D94" s="359"/>
      <c r="E94" s="368"/>
      <c r="F94" s="359"/>
      <c r="G94" s="369"/>
      <c r="H94" s="85"/>
    </row>
    <row r="95" spans="1:8" ht="12.75">
      <c r="A95" s="91">
        <v>854</v>
      </c>
      <c r="B95" s="364" t="s">
        <v>440</v>
      </c>
      <c r="C95" s="83">
        <f>SUM(C93)</f>
        <v>216366</v>
      </c>
      <c r="D95" s="83">
        <f>SUM(D93)</f>
        <v>8012</v>
      </c>
      <c r="E95" s="360">
        <f>SUM(C95+D95)</f>
        <v>224378</v>
      </c>
      <c r="F95" s="83">
        <f>SUM(F93)</f>
        <v>216366</v>
      </c>
      <c r="G95" s="83">
        <f>SUM(G93)</f>
        <v>8012</v>
      </c>
      <c r="H95" s="83">
        <f>SUM(F95+G95)</f>
        <v>224378</v>
      </c>
    </row>
    <row r="96" spans="1:8" ht="13.5" thickBot="1">
      <c r="A96" s="77"/>
      <c r="B96" s="77"/>
      <c r="C96" s="81"/>
      <c r="D96" s="71"/>
      <c r="E96" s="71"/>
      <c r="F96" s="71"/>
      <c r="G96" s="81"/>
      <c r="H96" s="79"/>
    </row>
    <row r="97" spans="1:8" ht="13.5" thickBot="1">
      <c r="A97" s="152"/>
      <c r="B97" s="172" t="s">
        <v>67</v>
      </c>
      <c r="C97" s="153">
        <f>SUM(C27+C72+C95)</f>
        <v>685132</v>
      </c>
      <c r="D97" s="153">
        <f>SUM(D27+D72+D95)</f>
        <v>58310</v>
      </c>
      <c r="E97" s="209">
        <f>SUM(C97+D97)</f>
        <v>743442</v>
      </c>
      <c r="F97" s="153">
        <f>SUM(F27+F72+F95)</f>
        <v>685132</v>
      </c>
      <c r="G97" s="153">
        <f>SUM(G27+G72+G95)</f>
        <v>58310</v>
      </c>
      <c r="H97" s="122">
        <f>SUM(F97+G97)</f>
        <v>743442</v>
      </c>
    </row>
  </sheetData>
  <printOptions/>
  <pageMargins left="0.75" right="0.75" top="1" bottom="1" header="0.5" footer="0.5"/>
  <pageSetup horizontalDpi="300" verticalDpi="3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workbookViewId="0" topLeftCell="A1">
      <selection activeCell="E5" sqref="E5"/>
    </sheetView>
  </sheetViews>
  <sheetFormatPr defaultColWidth="9.00390625" defaultRowHeight="12.75"/>
  <cols>
    <col min="8" max="8" width="11.25390625" style="0" customWidth="1"/>
    <col min="9" max="9" width="17.25390625" style="0" customWidth="1"/>
  </cols>
  <sheetData>
    <row r="1" ht="12.75">
      <c r="F1" t="s">
        <v>345</v>
      </c>
    </row>
    <row r="2" ht="12.75">
      <c r="F2" t="s">
        <v>690</v>
      </c>
    </row>
    <row r="3" ht="12.75">
      <c r="F3" t="s">
        <v>691</v>
      </c>
    </row>
    <row r="7" spans="1:6" ht="12.75">
      <c r="A7" s="65" t="s">
        <v>226</v>
      </c>
      <c r="B7" s="65"/>
      <c r="C7" s="65"/>
      <c r="D7" s="65"/>
      <c r="E7" s="65"/>
      <c r="F7" s="65"/>
    </row>
    <row r="9" spans="1:9" ht="12.75">
      <c r="A9" t="s">
        <v>187</v>
      </c>
      <c r="I9" s="131">
        <v>0</v>
      </c>
    </row>
    <row r="11" spans="1:9" ht="12.75">
      <c r="A11" t="s">
        <v>188</v>
      </c>
      <c r="I11" s="131">
        <v>520800</v>
      </c>
    </row>
    <row r="13" ht="12.75">
      <c r="A13" t="s">
        <v>189</v>
      </c>
    </row>
    <row r="14" spans="1:9" ht="12.75">
      <c r="A14" t="s">
        <v>190</v>
      </c>
      <c r="D14" t="s">
        <v>191</v>
      </c>
      <c r="E14" t="s">
        <v>192</v>
      </c>
      <c r="I14" s="131"/>
    </row>
    <row r="15" spans="4:9" ht="12.75">
      <c r="D15" t="s">
        <v>193</v>
      </c>
      <c r="E15" t="s">
        <v>194</v>
      </c>
      <c r="I15" s="131">
        <v>4000</v>
      </c>
    </row>
    <row r="16" spans="4:5" ht="12.75">
      <c r="D16" t="s">
        <v>195</v>
      </c>
      <c r="E16" t="s">
        <v>196</v>
      </c>
    </row>
    <row r="17" spans="4:5" ht="12.75">
      <c r="D17" t="s">
        <v>197</v>
      </c>
      <c r="E17" t="s">
        <v>194</v>
      </c>
    </row>
    <row r="18" spans="7:9" ht="12.75">
      <c r="G18" t="s">
        <v>198</v>
      </c>
      <c r="I18" s="131">
        <f>SUM(I14:I17)</f>
        <v>4000</v>
      </c>
    </row>
    <row r="20" spans="1:9" ht="12.75">
      <c r="A20" t="s">
        <v>211</v>
      </c>
      <c r="I20" s="131">
        <v>520800</v>
      </c>
    </row>
    <row r="22" spans="1:9" ht="12.75">
      <c r="A22" t="s">
        <v>212</v>
      </c>
      <c r="I22" s="131">
        <v>20266619</v>
      </c>
    </row>
    <row r="24" ht="12.75">
      <c r="A24" t="s">
        <v>199</v>
      </c>
    </row>
    <row r="25" spans="1:9" ht="12.75">
      <c r="A25" t="s">
        <v>213</v>
      </c>
      <c r="I25" s="132">
        <v>0.0002</v>
      </c>
    </row>
    <row r="27" ht="12.75">
      <c r="A27" t="s">
        <v>267</v>
      </c>
    </row>
    <row r="28" spans="1:9" ht="12.75">
      <c r="A28" t="s">
        <v>200</v>
      </c>
      <c r="I28" s="132">
        <v>0.0257</v>
      </c>
    </row>
    <row r="30" spans="1:6" ht="12.75">
      <c r="A30" s="65" t="s">
        <v>255</v>
      </c>
      <c r="B30" s="65"/>
      <c r="C30" s="65"/>
      <c r="D30" s="65"/>
      <c r="E30" s="65"/>
      <c r="F30" s="65"/>
    </row>
    <row r="32" spans="1:9" ht="12.75">
      <c r="A32" t="s">
        <v>187</v>
      </c>
      <c r="I32" s="131">
        <v>520800</v>
      </c>
    </row>
    <row r="34" spans="1:9" ht="12.75">
      <c r="A34" t="s">
        <v>188</v>
      </c>
      <c r="I34" s="131">
        <v>3495754</v>
      </c>
    </row>
    <row r="36" ht="12.75">
      <c r="A36" t="s">
        <v>189</v>
      </c>
    </row>
    <row r="37" spans="1:9" ht="12.75">
      <c r="A37" t="s">
        <v>190</v>
      </c>
      <c r="D37" t="s">
        <v>191</v>
      </c>
      <c r="E37" t="s">
        <v>192</v>
      </c>
      <c r="I37" s="131">
        <v>520800</v>
      </c>
    </row>
    <row r="38" spans="4:9" ht="12.75">
      <c r="D38" t="s">
        <v>193</v>
      </c>
      <c r="E38" t="s">
        <v>194</v>
      </c>
      <c r="I38" s="131">
        <v>237284</v>
      </c>
    </row>
    <row r="39" spans="4:5" ht="12.75">
      <c r="D39" t="s">
        <v>195</v>
      </c>
      <c r="E39" t="s">
        <v>196</v>
      </c>
    </row>
    <row r="40" spans="4:5" ht="12.75">
      <c r="D40" t="s">
        <v>197</v>
      </c>
      <c r="E40" t="s">
        <v>194</v>
      </c>
    </row>
    <row r="41" spans="7:9" ht="12.75">
      <c r="G41" t="s">
        <v>198</v>
      </c>
      <c r="I41" s="131">
        <f>SUM(I37:I40)</f>
        <v>758084</v>
      </c>
    </row>
    <row r="43" spans="1:9" ht="12.75">
      <c r="A43" t="s">
        <v>257</v>
      </c>
      <c r="I43" s="131">
        <v>3495754</v>
      </c>
    </row>
    <row r="45" spans="1:9" ht="12.75">
      <c r="A45" t="s">
        <v>256</v>
      </c>
      <c r="I45" s="131">
        <v>18752323</v>
      </c>
    </row>
    <row r="47" ht="12.75">
      <c r="A47" t="s">
        <v>199</v>
      </c>
    </row>
    <row r="48" spans="1:9" ht="12.75">
      <c r="A48" t="s">
        <v>266</v>
      </c>
      <c r="I48" s="132">
        <v>0.0404</v>
      </c>
    </row>
    <row r="50" ht="12.75">
      <c r="A50" t="s">
        <v>267</v>
      </c>
    </row>
    <row r="51" spans="1:9" ht="12.75">
      <c r="A51" t="s">
        <v>200</v>
      </c>
      <c r="I51" s="132">
        <v>0.1864</v>
      </c>
    </row>
    <row r="52" ht="12.75">
      <c r="I52" s="132"/>
    </row>
    <row r="53" ht="12.75">
      <c r="I53" s="132"/>
    </row>
    <row r="54" ht="12.75">
      <c r="I54" s="132"/>
    </row>
    <row r="55" ht="12.75">
      <c r="I55" s="132"/>
    </row>
    <row r="56" ht="12.75">
      <c r="I56" s="132"/>
    </row>
    <row r="62" spans="1:6" ht="12.75">
      <c r="A62" s="65" t="s">
        <v>872</v>
      </c>
      <c r="B62" s="65"/>
      <c r="C62" s="65"/>
      <c r="D62" s="65"/>
      <c r="E62" s="65"/>
      <c r="F62" s="65"/>
    </row>
    <row r="64" spans="1:9" ht="12.75">
      <c r="A64" t="s">
        <v>187</v>
      </c>
      <c r="I64" s="131">
        <v>3495754</v>
      </c>
    </row>
    <row r="66" spans="1:9" ht="12.75">
      <c r="A66" t="s">
        <v>188</v>
      </c>
      <c r="I66" s="131">
        <v>0</v>
      </c>
    </row>
    <row r="68" ht="12.75">
      <c r="A68" t="s">
        <v>189</v>
      </c>
    </row>
    <row r="69" spans="1:9" ht="12.75">
      <c r="A69" t="s">
        <v>190</v>
      </c>
      <c r="D69" t="s">
        <v>191</v>
      </c>
      <c r="E69" t="s">
        <v>192</v>
      </c>
      <c r="I69" s="131">
        <v>1747900</v>
      </c>
    </row>
    <row r="70" spans="4:9" ht="12.75">
      <c r="D70" t="s">
        <v>193</v>
      </c>
      <c r="E70" t="s">
        <v>194</v>
      </c>
      <c r="I70" s="131">
        <v>105000</v>
      </c>
    </row>
    <row r="71" spans="4:5" ht="12.75">
      <c r="D71" t="s">
        <v>195</v>
      </c>
      <c r="E71" t="s">
        <v>196</v>
      </c>
    </row>
    <row r="72" spans="4:5" ht="12.75">
      <c r="D72" t="s">
        <v>197</v>
      </c>
      <c r="E72" t="s">
        <v>194</v>
      </c>
    </row>
    <row r="73" spans="7:9" ht="12.75">
      <c r="G73" t="s">
        <v>198</v>
      </c>
      <c r="I73" s="131">
        <f>SUM(I69:I72)</f>
        <v>1852900</v>
      </c>
    </row>
    <row r="75" spans="1:9" ht="12.75">
      <c r="A75" t="s">
        <v>873</v>
      </c>
      <c r="I75" s="131">
        <v>1747854</v>
      </c>
    </row>
    <row r="77" spans="1:9" ht="12.75">
      <c r="A77" t="s">
        <v>874</v>
      </c>
      <c r="I77" s="131">
        <v>19000000</v>
      </c>
    </row>
    <row r="79" ht="12.75">
      <c r="A79" t="s">
        <v>199</v>
      </c>
    </row>
    <row r="80" spans="1:9" ht="12.75">
      <c r="A80" t="s">
        <v>875</v>
      </c>
      <c r="I80" s="132">
        <v>0.0975</v>
      </c>
    </row>
    <row r="82" ht="12.75">
      <c r="A82" t="s">
        <v>267</v>
      </c>
    </row>
    <row r="83" spans="1:9" ht="12.75">
      <c r="A83" t="s">
        <v>200</v>
      </c>
      <c r="I83" s="132">
        <v>0.092</v>
      </c>
    </row>
    <row r="85" spans="1:6" ht="12.75">
      <c r="A85" s="65" t="s">
        <v>876</v>
      </c>
      <c r="B85" s="65"/>
      <c r="C85" s="65"/>
      <c r="D85" s="65"/>
      <c r="E85" s="65"/>
      <c r="F85" s="65"/>
    </row>
    <row r="87" spans="1:9" ht="12.75">
      <c r="A87" t="s">
        <v>187</v>
      </c>
      <c r="I87" s="131">
        <v>1747854</v>
      </c>
    </row>
    <row r="89" spans="1:9" ht="12.75">
      <c r="A89" t="s">
        <v>188</v>
      </c>
      <c r="I89" s="131">
        <v>0</v>
      </c>
    </row>
    <row r="91" ht="12.75">
      <c r="A91" t="s">
        <v>189</v>
      </c>
    </row>
    <row r="92" spans="1:9" ht="12.75">
      <c r="A92" t="s">
        <v>190</v>
      </c>
      <c r="D92" t="s">
        <v>191</v>
      </c>
      <c r="E92" t="s">
        <v>192</v>
      </c>
      <c r="I92" s="131">
        <v>1747854</v>
      </c>
    </row>
    <row r="93" spans="4:9" ht="12.75">
      <c r="D93" t="s">
        <v>193</v>
      </c>
      <c r="E93" t="s">
        <v>194</v>
      </c>
      <c r="I93" s="131">
        <v>70000</v>
      </c>
    </row>
    <row r="94" spans="4:5" ht="12.75">
      <c r="D94" t="s">
        <v>195</v>
      </c>
      <c r="E94" t="s">
        <v>196</v>
      </c>
    </row>
    <row r="95" spans="4:5" ht="12.75">
      <c r="D95" t="s">
        <v>197</v>
      </c>
      <c r="E95" t="s">
        <v>194</v>
      </c>
    </row>
    <row r="96" spans="7:9" ht="12.75">
      <c r="G96" t="s">
        <v>198</v>
      </c>
      <c r="I96" s="131">
        <f>SUM(I92:I95)</f>
        <v>1817854</v>
      </c>
    </row>
    <row r="98" spans="1:9" ht="12.75">
      <c r="A98" t="s">
        <v>877</v>
      </c>
      <c r="I98" s="131">
        <v>0</v>
      </c>
    </row>
    <row r="100" spans="1:9" ht="12.75">
      <c r="A100" t="s">
        <v>878</v>
      </c>
      <c r="I100" s="131">
        <v>19500000</v>
      </c>
    </row>
    <row r="102" ht="12.75">
      <c r="A102" t="s">
        <v>199</v>
      </c>
    </row>
    <row r="103" spans="1:9" ht="12.75">
      <c r="A103" t="s">
        <v>879</v>
      </c>
      <c r="I103" s="132">
        <v>0.0932</v>
      </c>
    </row>
    <row r="105" ht="12.75">
      <c r="A105" t="s">
        <v>267</v>
      </c>
    </row>
    <row r="106" spans="1:9" ht="12.75">
      <c r="A106" t="s">
        <v>200</v>
      </c>
      <c r="I106" s="132">
        <v>0</v>
      </c>
    </row>
  </sheetData>
  <printOptions/>
  <pageMargins left="0.75" right="0.75" top="1" bottom="1" header="0.5" footer="0.5"/>
  <pageSetup horizontalDpi="300" verticalDpi="3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25"/>
  <sheetViews>
    <sheetView workbookViewId="0" topLeftCell="A3">
      <selection activeCell="D21" sqref="D21"/>
    </sheetView>
  </sheetViews>
  <sheetFormatPr defaultColWidth="9.00390625" defaultRowHeight="12.75"/>
  <cols>
    <col min="1" max="1" width="12.125" style="0" customWidth="1"/>
    <col min="2" max="2" width="45.375" style="0" customWidth="1"/>
    <col min="3" max="3" width="12.125" style="0" customWidth="1"/>
    <col min="4" max="4" width="13.625" style="0" customWidth="1"/>
    <col min="5" max="5" width="11.625" style="0" customWidth="1"/>
    <col min="6" max="6" width="13.00390625" style="0" customWidth="1"/>
    <col min="7" max="7" width="10.375" style="0" customWidth="1"/>
    <col min="8" max="8" width="12.625" style="0" customWidth="1"/>
  </cols>
  <sheetData>
    <row r="3" ht="12.75">
      <c r="B3" t="s">
        <v>346</v>
      </c>
    </row>
    <row r="4" ht="12.75">
      <c r="B4" t="s">
        <v>491</v>
      </c>
    </row>
    <row r="5" ht="12.75">
      <c r="B5" t="s">
        <v>687</v>
      </c>
    </row>
    <row r="9" spans="1:6" ht="12.75">
      <c r="A9" s="65" t="s">
        <v>254</v>
      </c>
      <c r="B9" s="65"/>
      <c r="C9" s="65"/>
      <c r="D9" s="65"/>
      <c r="E9" s="65"/>
      <c r="F9" s="66"/>
    </row>
    <row r="12" ht="13.5" thickBot="1"/>
    <row r="13" spans="1:8" ht="12.75">
      <c r="A13" s="114" t="s">
        <v>782</v>
      </c>
      <c r="B13" s="114"/>
      <c r="C13" s="116" t="s">
        <v>784</v>
      </c>
      <c r="D13" s="115" t="s">
        <v>479</v>
      </c>
      <c r="E13" s="115" t="s">
        <v>784</v>
      </c>
      <c r="F13" s="115" t="s">
        <v>784</v>
      </c>
      <c r="G13" s="115" t="s">
        <v>479</v>
      </c>
      <c r="H13" s="115" t="s">
        <v>784</v>
      </c>
    </row>
    <row r="14" spans="1:8" ht="12.75">
      <c r="A14" s="128" t="s">
        <v>781</v>
      </c>
      <c r="B14" s="128" t="s">
        <v>201</v>
      </c>
      <c r="C14" s="130" t="s">
        <v>183</v>
      </c>
      <c r="D14" s="129"/>
      <c r="E14" s="129" t="s">
        <v>183</v>
      </c>
      <c r="F14" s="129" t="s">
        <v>202</v>
      </c>
      <c r="G14" s="129"/>
      <c r="H14" s="129" t="s">
        <v>202</v>
      </c>
    </row>
    <row r="15" spans="1:8" ht="13.5" thickBot="1">
      <c r="A15" s="128"/>
      <c r="B15" s="128"/>
      <c r="C15" s="130"/>
      <c r="D15" s="129"/>
      <c r="E15" s="129" t="s">
        <v>481</v>
      </c>
      <c r="F15" s="129"/>
      <c r="G15" s="129"/>
      <c r="H15" s="129" t="s">
        <v>481</v>
      </c>
    </row>
    <row r="16" spans="1:8" ht="13.5" thickBot="1">
      <c r="A16" s="125" t="s">
        <v>435</v>
      </c>
      <c r="B16" s="125" t="s">
        <v>436</v>
      </c>
      <c r="C16" s="126" t="s">
        <v>437</v>
      </c>
      <c r="D16" s="127" t="s">
        <v>747</v>
      </c>
      <c r="E16" s="127" t="s">
        <v>829</v>
      </c>
      <c r="F16" s="127" t="s">
        <v>203</v>
      </c>
      <c r="G16" s="127" t="s">
        <v>178</v>
      </c>
      <c r="H16" s="127" t="s">
        <v>179</v>
      </c>
    </row>
    <row r="17" spans="1:8" ht="12.75">
      <c r="A17" s="134"/>
      <c r="B17" s="134"/>
      <c r="C17" s="136"/>
      <c r="D17" s="135"/>
      <c r="E17" s="135"/>
      <c r="F17" s="135"/>
      <c r="G17" s="136"/>
      <c r="H17" s="136"/>
    </row>
    <row r="18" spans="1:8" ht="12.75">
      <c r="A18" s="86">
        <v>952</v>
      </c>
      <c r="B18" s="75" t="s">
        <v>204</v>
      </c>
      <c r="C18" s="80">
        <v>528800</v>
      </c>
      <c r="D18" s="76"/>
      <c r="E18" s="76">
        <f>SUM(C18+D18)</f>
        <v>528800</v>
      </c>
      <c r="F18" s="70"/>
      <c r="G18" s="79"/>
      <c r="H18" s="79"/>
    </row>
    <row r="19" spans="1:8" ht="12.75">
      <c r="A19" s="86"/>
      <c r="B19" s="75" t="s">
        <v>205</v>
      </c>
      <c r="C19" s="79"/>
      <c r="D19" s="70"/>
      <c r="E19" s="70"/>
      <c r="F19" s="70"/>
      <c r="G19" s="79"/>
      <c r="H19" s="79"/>
    </row>
    <row r="20" spans="1:8" ht="12.75">
      <c r="A20" s="86">
        <v>957</v>
      </c>
      <c r="B20" s="75" t="s">
        <v>206</v>
      </c>
      <c r="C20" s="80">
        <v>2941597.47</v>
      </c>
      <c r="D20" s="76">
        <v>-12701.34</v>
      </c>
      <c r="E20" s="76">
        <f>SUM(C20+D20)</f>
        <v>2928896.1300000004</v>
      </c>
      <c r="F20" s="70"/>
      <c r="G20" s="79"/>
      <c r="H20" s="79"/>
    </row>
    <row r="21" spans="1:8" ht="12.75">
      <c r="A21" s="86">
        <v>991</v>
      </c>
      <c r="B21" s="75" t="s">
        <v>119</v>
      </c>
      <c r="C21" s="79"/>
      <c r="D21" s="70"/>
      <c r="E21" s="70"/>
      <c r="F21" s="76">
        <v>200000</v>
      </c>
      <c r="G21" s="80"/>
      <c r="H21" s="80">
        <f>SUM(F21+G21)</f>
        <v>200000</v>
      </c>
    </row>
    <row r="22" spans="1:8" ht="13.5" thickBot="1">
      <c r="A22" s="75"/>
      <c r="B22" s="75"/>
      <c r="C22" s="81"/>
      <c r="D22" s="71"/>
      <c r="E22" s="71"/>
      <c r="F22" s="71"/>
      <c r="G22" s="81"/>
      <c r="H22" s="81"/>
    </row>
    <row r="23" spans="1:8" ht="12.75">
      <c r="A23" s="75"/>
      <c r="B23" s="75"/>
      <c r="C23" s="80">
        <f>SUM(C18:C22)</f>
        <v>3470397.47</v>
      </c>
      <c r="D23" s="80">
        <f>SUM(D18:D22)</f>
        <v>-12701.34</v>
      </c>
      <c r="E23" s="76">
        <f>SUM(C23+D23)</f>
        <v>3457696.1300000004</v>
      </c>
      <c r="F23" s="80">
        <f>SUM(F18:F22)</f>
        <v>200000</v>
      </c>
      <c r="G23" s="80">
        <f>SUM(G18:G22)</f>
        <v>0</v>
      </c>
      <c r="H23" s="80">
        <f>SUM(F23+G23)</f>
        <v>200000</v>
      </c>
    </row>
    <row r="24" spans="1:8" ht="12.75">
      <c r="A24" s="75"/>
      <c r="B24" s="75"/>
      <c r="C24" s="80"/>
      <c r="D24" s="76"/>
      <c r="E24" s="76"/>
      <c r="F24" s="76"/>
      <c r="G24" s="79"/>
      <c r="H24" s="79"/>
    </row>
    <row r="25" spans="1:8" ht="13.5" thickBot="1">
      <c r="A25" s="77"/>
      <c r="B25" s="77"/>
      <c r="C25" s="81"/>
      <c r="D25" s="71"/>
      <c r="E25" s="71"/>
      <c r="F25" s="71"/>
      <c r="G25" s="81"/>
      <c r="H25" s="81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D3" sqref="D3"/>
    </sheetView>
  </sheetViews>
  <sheetFormatPr defaultColWidth="9.00390625" defaultRowHeight="12.75"/>
  <cols>
    <col min="1" max="1" width="14.625" style="0" customWidth="1"/>
    <col min="2" max="2" width="57.625" style="0" customWidth="1"/>
    <col min="3" max="3" width="15.00390625" style="0" customWidth="1"/>
    <col min="4" max="4" width="10.875" style="0" customWidth="1"/>
    <col min="5" max="5" width="14.25390625" style="0" customWidth="1"/>
  </cols>
  <sheetData>
    <row r="1" ht="12.75">
      <c r="B1" t="s">
        <v>347</v>
      </c>
    </row>
    <row r="2" ht="12.75">
      <c r="B2" t="s">
        <v>956</v>
      </c>
    </row>
    <row r="3" ht="12.75">
      <c r="B3" t="s">
        <v>686</v>
      </c>
    </row>
    <row r="6" spans="1:2" ht="12.75">
      <c r="A6" s="65" t="s">
        <v>946</v>
      </c>
      <c r="B6" s="65"/>
    </row>
    <row r="7" spans="1:2" ht="12.75">
      <c r="A7" s="65" t="s">
        <v>947</v>
      </c>
      <c r="B7" s="65"/>
    </row>
    <row r="8" spans="1:2" ht="12.75">
      <c r="A8" s="65"/>
      <c r="B8" s="65"/>
    </row>
    <row r="9" ht="13.5" thickBot="1"/>
    <row r="10" spans="1:5" ht="12.75">
      <c r="A10" s="134"/>
      <c r="B10" s="134"/>
      <c r="C10" s="116" t="s">
        <v>72</v>
      </c>
      <c r="D10" s="135"/>
      <c r="E10" s="115" t="s">
        <v>72</v>
      </c>
    </row>
    <row r="11" spans="1:5" ht="12.75">
      <c r="A11" s="128" t="s">
        <v>782</v>
      </c>
      <c r="B11" s="128"/>
      <c r="C11" s="130" t="s">
        <v>460</v>
      </c>
      <c r="D11" s="129" t="s">
        <v>479</v>
      </c>
      <c r="E11" s="129" t="s">
        <v>460</v>
      </c>
    </row>
    <row r="12" spans="1:5" ht="13.5" thickBot="1">
      <c r="A12" s="117" t="s">
        <v>781</v>
      </c>
      <c r="B12" s="117" t="s">
        <v>783</v>
      </c>
      <c r="C12" s="118"/>
      <c r="D12" s="71"/>
      <c r="E12" s="325" t="s">
        <v>481</v>
      </c>
    </row>
    <row r="13" spans="1:5" ht="13.5" thickBot="1">
      <c r="A13" s="117" t="s">
        <v>435</v>
      </c>
      <c r="B13" s="117" t="s">
        <v>436</v>
      </c>
      <c r="C13" s="118" t="s">
        <v>437</v>
      </c>
      <c r="D13" s="325" t="s">
        <v>747</v>
      </c>
      <c r="E13" s="325" t="s">
        <v>829</v>
      </c>
    </row>
    <row r="14" spans="1:5" ht="12.75">
      <c r="A14" s="75"/>
      <c r="B14" s="75"/>
      <c r="C14" s="79"/>
      <c r="D14" s="70"/>
      <c r="E14" s="70"/>
    </row>
    <row r="15" spans="1:5" ht="12.75">
      <c r="A15" s="171" t="s">
        <v>886</v>
      </c>
      <c r="B15" s="75" t="s">
        <v>948</v>
      </c>
      <c r="C15" s="80">
        <v>90000</v>
      </c>
      <c r="D15" s="70"/>
      <c r="E15" s="76">
        <f>SUM(C15+D15)</f>
        <v>90000</v>
      </c>
    </row>
    <row r="16" spans="1:5" ht="12.75">
      <c r="A16" s="75"/>
      <c r="B16" s="171" t="s">
        <v>949</v>
      </c>
      <c r="C16" s="79"/>
      <c r="D16" s="70"/>
      <c r="E16" s="70"/>
    </row>
    <row r="17" spans="1:5" ht="12.75">
      <c r="A17" s="87"/>
      <c r="B17" s="170" t="s">
        <v>951</v>
      </c>
      <c r="C17" s="88"/>
      <c r="D17" s="89"/>
      <c r="E17" s="89"/>
    </row>
    <row r="18" spans="1:5" ht="12.75">
      <c r="A18" s="75" t="s">
        <v>889</v>
      </c>
      <c r="B18" s="75" t="s">
        <v>890</v>
      </c>
      <c r="C18" s="80">
        <f>SUM(C15:C17)</f>
        <v>90000</v>
      </c>
      <c r="D18" s="76">
        <f>SUM(D15:D17)</f>
        <v>0</v>
      </c>
      <c r="E18" s="76">
        <f>SUM(C18+D18)</f>
        <v>90000</v>
      </c>
    </row>
    <row r="19" spans="1:5" ht="12.75">
      <c r="A19" s="75"/>
      <c r="B19" s="75"/>
      <c r="C19" s="79"/>
      <c r="D19" s="70"/>
      <c r="E19" s="70"/>
    </row>
    <row r="20" spans="1:5" ht="12.75">
      <c r="A20" s="75" t="s">
        <v>271</v>
      </c>
      <c r="B20" s="75" t="s">
        <v>948</v>
      </c>
      <c r="C20" s="80">
        <v>180000</v>
      </c>
      <c r="D20" s="76"/>
      <c r="E20" s="76">
        <f>SUM(C20+D20)</f>
        <v>180000</v>
      </c>
    </row>
    <row r="21" spans="1:5" ht="12.75">
      <c r="A21" s="75"/>
      <c r="B21" s="75" t="s">
        <v>949</v>
      </c>
      <c r="C21" s="79"/>
      <c r="D21" s="70"/>
      <c r="E21" s="70"/>
    </row>
    <row r="22" spans="1:5" ht="12.75">
      <c r="A22" s="87"/>
      <c r="B22" s="87" t="s">
        <v>950</v>
      </c>
      <c r="C22" s="88"/>
      <c r="D22" s="89"/>
      <c r="E22" s="89"/>
    </row>
    <row r="23" spans="1:5" ht="12.75">
      <c r="A23" s="75" t="s">
        <v>115</v>
      </c>
      <c r="B23" s="75" t="s">
        <v>116</v>
      </c>
      <c r="C23" s="80">
        <f>SUM(C20:C22)</f>
        <v>180000</v>
      </c>
      <c r="D23" s="76">
        <f>SUM(D20:D22)</f>
        <v>0</v>
      </c>
      <c r="E23" s="76">
        <f>SUM(C23+D23)</f>
        <v>180000</v>
      </c>
    </row>
    <row r="24" spans="1:5" ht="13.5" thickBot="1">
      <c r="A24" s="77"/>
      <c r="B24" s="77"/>
      <c r="C24" s="81"/>
      <c r="D24" s="71"/>
      <c r="E24" s="71"/>
    </row>
    <row r="25" spans="1:5" ht="12.75">
      <c r="A25" s="91">
        <v>600</v>
      </c>
      <c r="B25" s="74" t="s">
        <v>461</v>
      </c>
      <c r="C25" s="83">
        <f>SUM(C18+C23)</f>
        <v>270000</v>
      </c>
      <c r="D25" s="328">
        <f>SUM(D18+D23)</f>
        <v>0</v>
      </c>
      <c r="E25" s="328">
        <f>SUM(C25+D25)</f>
        <v>270000</v>
      </c>
    </row>
    <row r="26" spans="1:5" ht="12.75">
      <c r="A26" s="86"/>
      <c r="B26" s="75"/>
      <c r="C26" s="80"/>
      <c r="D26" s="76"/>
      <c r="E26" s="76"/>
    </row>
    <row r="27" spans="1:5" ht="12.75">
      <c r="A27" s="86" t="s">
        <v>797</v>
      </c>
      <c r="B27" s="75" t="s">
        <v>948</v>
      </c>
      <c r="C27" s="80">
        <v>15000</v>
      </c>
      <c r="D27" s="76"/>
      <c r="E27" s="76">
        <f>SUM(C27+D27)</f>
        <v>15000</v>
      </c>
    </row>
    <row r="28" spans="1:5" ht="12.75">
      <c r="A28" s="86"/>
      <c r="B28" s="75" t="s">
        <v>949</v>
      </c>
      <c r="C28" s="80"/>
      <c r="D28" s="76"/>
      <c r="E28" s="76"/>
    </row>
    <row r="29" spans="1:5" ht="12.75">
      <c r="A29" s="358"/>
      <c r="B29" s="87" t="s">
        <v>950</v>
      </c>
      <c r="C29" s="121"/>
      <c r="D29" s="119"/>
      <c r="E29" s="119"/>
    </row>
    <row r="30" spans="1:5" ht="12.75">
      <c r="A30" s="75" t="s">
        <v>406</v>
      </c>
      <c r="B30" s="75" t="s">
        <v>955</v>
      </c>
      <c r="C30" s="80">
        <f>SUM(C27:C29)</f>
        <v>15000</v>
      </c>
      <c r="D30" s="76">
        <f>SUM(D27:D29)</f>
        <v>0</v>
      </c>
      <c r="E30" s="76">
        <f>SUM(C30+D30)</f>
        <v>15000</v>
      </c>
    </row>
    <row r="31" spans="1:5" ht="13.5" thickBot="1">
      <c r="A31" s="77"/>
      <c r="B31" s="77"/>
      <c r="C31" s="81"/>
      <c r="D31" s="71"/>
      <c r="E31" s="359"/>
    </row>
    <row r="32" spans="1:5" ht="12.75">
      <c r="A32" s="91">
        <v>754</v>
      </c>
      <c r="B32" s="74" t="s">
        <v>734</v>
      </c>
      <c r="C32" s="83">
        <f>SUM(C30)</f>
        <v>15000</v>
      </c>
      <c r="D32" s="328">
        <f>SUM(D30)</f>
        <v>0</v>
      </c>
      <c r="E32" s="328">
        <f>SUM(C32+D32)</f>
        <v>15000</v>
      </c>
    </row>
    <row r="33" spans="1:5" ht="12.75">
      <c r="A33" s="75"/>
      <c r="B33" s="75"/>
      <c r="C33" s="79"/>
      <c r="D33" s="70"/>
      <c r="E33" s="76"/>
    </row>
    <row r="34" spans="1:5" ht="12.75">
      <c r="A34" s="75" t="s">
        <v>263</v>
      </c>
      <c r="B34" s="75" t="s">
        <v>467</v>
      </c>
      <c r="C34" s="80">
        <v>37827.83</v>
      </c>
      <c r="D34" s="76">
        <v>-362.34</v>
      </c>
      <c r="E34" s="76">
        <f>SUM(C34+D34)</f>
        <v>37465.490000000005</v>
      </c>
    </row>
    <row r="35" spans="1:5" ht="12.75">
      <c r="A35" s="75" t="s">
        <v>81</v>
      </c>
      <c r="B35" s="75" t="s">
        <v>948</v>
      </c>
      <c r="C35" s="80">
        <v>957133.29</v>
      </c>
      <c r="D35" s="70"/>
      <c r="E35" s="76">
        <f>SUM(C35+D35)</f>
        <v>957133.29</v>
      </c>
    </row>
    <row r="36" spans="1:5" ht="12.75">
      <c r="A36" s="75"/>
      <c r="B36" s="75" t="s">
        <v>949</v>
      </c>
      <c r="C36" s="79"/>
      <c r="D36" s="70"/>
      <c r="E36" s="70"/>
    </row>
    <row r="37" spans="1:5" ht="12.75">
      <c r="A37" s="87"/>
      <c r="B37" s="87" t="s">
        <v>951</v>
      </c>
      <c r="C37" s="88"/>
      <c r="D37" s="89"/>
      <c r="E37" s="89"/>
    </row>
    <row r="38" spans="1:5" ht="12.75">
      <c r="A38" s="75" t="s">
        <v>82</v>
      </c>
      <c r="B38" s="75" t="s">
        <v>83</v>
      </c>
      <c r="C38" s="80">
        <f>SUM(C34:C37)</f>
        <v>994961.12</v>
      </c>
      <c r="D38" s="80">
        <f>SUM(D34:D37)</f>
        <v>-362.34</v>
      </c>
      <c r="E38" s="76">
        <f>SUM(C38+D38)</f>
        <v>994598.78</v>
      </c>
    </row>
    <row r="39" spans="1:5" ht="12.75">
      <c r="A39" s="75"/>
      <c r="B39" s="75"/>
      <c r="C39" s="79"/>
      <c r="D39" s="70"/>
      <c r="E39" s="70"/>
    </row>
    <row r="40" spans="1:5" ht="12.75">
      <c r="A40" s="75" t="s">
        <v>836</v>
      </c>
      <c r="B40" s="75" t="s">
        <v>952</v>
      </c>
      <c r="C40" s="80">
        <v>12168</v>
      </c>
      <c r="D40" s="336"/>
      <c r="E40" s="76">
        <f>SUM(C40+D40)</f>
        <v>12168</v>
      </c>
    </row>
    <row r="41" spans="1:5" ht="12.75">
      <c r="A41" s="75"/>
      <c r="B41" s="75" t="s">
        <v>953</v>
      </c>
      <c r="C41" s="79"/>
      <c r="D41" s="70"/>
      <c r="E41" s="70"/>
    </row>
    <row r="42" spans="1:5" ht="12.75">
      <c r="A42" s="87"/>
      <c r="B42" s="87" t="s">
        <v>954</v>
      </c>
      <c r="C42" s="88"/>
      <c r="D42" s="89"/>
      <c r="E42" s="89"/>
    </row>
    <row r="43" spans="1:5" ht="12.75">
      <c r="A43" s="75" t="s">
        <v>773</v>
      </c>
      <c r="B43" s="75" t="s">
        <v>774</v>
      </c>
      <c r="C43" s="80">
        <f>SUM(C40:C42)</f>
        <v>12168</v>
      </c>
      <c r="D43" s="76">
        <f>SUM(D40:D42)</f>
        <v>0</v>
      </c>
      <c r="E43" s="76">
        <f>SUM(C43+D43)</f>
        <v>12168</v>
      </c>
    </row>
    <row r="44" spans="1:5" ht="13.5" thickBot="1">
      <c r="A44" s="77"/>
      <c r="B44" s="77"/>
      <c r="C44" s="81"/>
      <c r="D44" s="71"/>
      <c r="E44" s="71"/>
    </row>
    <row r="45" spans="1:5" ht="12.75">
      <c r="A45" s="91">
        <v>801</v>
      </c>
      <c r="B45" s="74" t="s">
        <v>434</v>
      </c>
      <c r="C45" s="83">
        <f>SUM(C38+C43)</f>
        <v>1007129.12</v>
      </c>
      <c r="D45" s="328">
        <f>SUM(D38+D43)</f>
        <v>-362.34</v>
      </c>
      <c r="E45" s="328">
        <f>SUM(C45+D45)</f>
        <v>1006766.78</v>
      </c>
    </row>
    <row r="46" spans="1:5" ht="13.5" thickBot="1">
      <c r="A46" s="75"/>
      <c r="B46" s="75"/>
      <c r="C46" s="79"/>
      <c r="D46" s="70"/>
      <c r="E46" s="70"/>
    </row>
    <row r="47" spans="1:5" ht="13.5" thickBot="1">
      <c r="A47" s="92"/>
      <c r="B47" s="92" t="s">
        <v>67</v>
      </c>
      <c r="C47" s="122">
        <f>SUM(C25+C32+C45)</f>
        <v>1292129.12</v>
      </c>
      <c r="D47" s="330">
        <f>SUM(D25+D32+D45)</f>
        <v>-362.34</v>
      </c>
      <c r="E47" s="330">
        <f>SUM(C47+D47)</f>
        <v>1291766.78</v>
      </c>
    </row>
  </sheetData>
  <printOptions/>
  <pageMargins left="0.75" right="0.75" top="1" bottom="1" header="0.5" footer="0.5"/>
  <pageSetup horizontalDpi="300" verticalDpi="3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2"/>
  <sheetViews>
    <sheetView tabSelected="1" view="pageBreakPreview" zoomScale="75" zoomScaleSheetLayoutView="75" workbookViewId="0" topLeftCell="A1">
      <selection activeCell="C6" sqref="C6"/>
    </sheetView>
  </sheetViews>
  <sheetFormatPr defaultColWidth="9.00390625" defaultRowHeight="12.75"/>
  <cols>
    <col min="1" max="1" width="16.00390625" style="0" customWidth="1"/>
    <col min="2" max="2" width="52.375" style="0" customWidth="1"/>
    <col min="3" max="3" width="14.625" style="0" customWidth="1"/>
    <col min="4" max="4" width="14.125" style="0" customWidth="1"/>
    <col min="5" max="5" width="16.125" style="0" customWidth="1"/>
    <col min="6" max="6" width="13.25390625" style="0" customWidth="1"/>
    <col min="7" max="7" width="13.75390625" style="0" customWidth="1"/>
    <col min="8" max="8" width="15.75390625" style="0" customWidth="1"/>
  </cols>
  <sheetData>
    <row r="1" ht="12.75">
      <c r="C1" t="s">
        <v>354</v>
      </c>
    </row>
    <row r="2" ht="12.75">
      <c r="C2" t="s">
        <v>355</v>
      </c>
    </row>
    <row r="3" ht="12.75">
      <c r="C3" t="s">
        <v>356</v>
      </c>
    </row>
    <row r="5" spans="1:6" ht="12.75">
      <c r="A5" s="65" t="s">
        <v>133</v>
      </c>
      <c r="B5" s="65"/>
      <c r="C5" s="65"/>
      <c r="D5" s="65"/>
      <c r="E5" s="65"/>
      <c r="F5" s="65"/>
    </row>
    <row r="6" spans="1:6" ht="12.75">
      <c r="A6" s="65" t="s">
        <v>134</v>
      </c>
      <c r="B6" s="65"/>
      <c r="C6" s="65"/>
      <c r="D6" s="65"/>
      <c r="E6" s="65"/>
      <c r="F6" s="65"/>
    </row>
    <row r="7" spans="1:6" ht="12.75">
      <c r="A7" s="65" t="s">
        <v>136</v>
      </c>
      <c r="B7" s="65"/>
      <c r="C7" s="65"/>
      <c r="D7" s="65"/>
      <c r="E7" s="65"/>
      <c r="F7" s="65"/>
    </row>
    <row r="8" ht="13.5" thickBot="1"/>
    <row r="9" spans="1:8" ht="12.75">
      <c r="A9" s="114" t="s">
        <v>782</v>
      </c>
      <c r="B9" s="114"/>
      <c r="C9" s="114" t="s">
        <v>784</v>
      </c>
      <c r="D9" s="114"/>
      <c r="E9" s="116" t="s">
        <v>72</v>
      </c>
      <c r="F9" s="115" t="s">
        <v>784</v>
      </c>
      <c r="G9" s="115"/>
      <c r="H9" s="115" t="s">
        <v>72</v>
      </c>
    </row>
    <row r="10" spans="1:8" ht="12.75">
      <c r="A10" s="128" t="s">
        <v>781</v>
      </c>
      <c r="B10" s="128" t="s">
        <v>783</v>
      </c>
      <c r="C10" s="128" t="s">
        <v>785</v>
      </c>
      <c r="D10" s="128" t="s">
        <v>479</v>
      </c>
      <c r="E10" s="130" t="s">
        <v>785</v>
      </c>
      <c r="F10" s="129" t="s">
        <v>460</v>
      </c>
      <c r="G10" s="129" t="s">
        <v>479</v>
      </c>
      <c r="H10" s="129" t="s">
        <v>460</v>
      </c>
    </row>
    <row r="11" spans="1:8" ht="13.5" thickBot="1">
      <c r="A11" s="117"/>
      <c r="B11" s="117"/>
      <c r="C11" s="117"/>
      <c r="D11" s="117"/>
      <c r="E11" s="118" t="s">
        <v>481</v>
      </c>
      <c r="F11" s="325"/>
      <c r="G11" s="325"/>
      <c r="H11" s="325" t="s">
        <v>481</v>
      </c>
    </row>
    <row r="12" spans="1:8" ht="13.5" thickBot="1">
      <c r="A12" s="117" t="s">
        <v>435</v>
      </c>
      <c r="B12" s="117" t="s">
        <v>436</v>
      </c>
      <c r="C12" s="117" t="s">
        <v>437</v>
      </c>
      <c r="D12" s="117" t="s">
        <v>747</v>
      </c>
      <c r="E12" s="118" t="s">
        <v>829</v>
      </c>
      <c r="F12" s="325" t="s">
        <v>203</v>
      </c>
      <c r="G12" s="325" t="s">
        <v>178</v>
      </c>
      <c r="H12" s="325" t="s">
        <v>179</v>
      </c>
    </row>
    <row r="13" spans="1:8" ht="12.75">
      <c r="A13" s="75"/>
      <c r="B13" s="75"/>
      <c r="C13" s="75"/>
      <c r="D13" s="75"/>
      <c r="E13" s="79"/>
      <c r="F13" s="70"/>
      <c r="G13" s="70"/>
      <c r="H13" s="70"/>
    </row>
    <row r="14" spans="1:8" ht="12.75">
      <c r="A14" s="75" t="s">
        <v>399</v>
      </c>
      <c r="B14" s="75" t="s">
        <v>748</v>
      </c>
      <c r="C14" s="78">
        <v>116505</v>
      </c>
      <c r="D14" s="78"/>
      <c r="E14" s="80">
        <f>SUM(C14+D14)</f>
        <v>116505</v>
      </c>
      <c r="F14" s="70"/>
      <c r="G14" s="70"/>
      <c r="H14" s="70"/>
    </row>
    <row r="15" spans="1:8" ht="12.75">
      <c r="A15" s="75"/>
      <c r="B15" s="75" t="s">
        <v>120</v>
      </c>
      <c r="C15" s="78"/>
      <c r="D15" s="75"/>
      <c r="E15" s="79"/>
      <c r="F15" s="70"/>
      <c r="G15" s="70"/>
      <c r="H15" s="70"/>
    </row>
    <row r="16" spans="1:8" ht="12.75">
      <c r="A16" s="75"/>
      <c r="B16" s="75" t="s">
        <v>121</v>
      </c>
      <c r="C16" s="78"/>
      <c r="D16" s="75"/>
      <c r="E16" s="79"/>
      <c r="F16" s="70"/>
      <c r="G16" s="70"/>
      <c r="H16" s="70"/>
    </row>
    <row r="17" spans="1:8" ht="12.75">
      <c r="A17" s="75" t="s">
        <v>351</v>
      </c>
      <c r="B17" s="75" t="s">
        <v>464</v>
      </c>
      <c r="C17" s="78"/>
      <c r="D17" s="75"/>
      <c r="E17" s="79"/>
      <c r="F17" s="336">
        <v>0</v>
      </c>
      <c r="G17" s="76">
        <v>1385</v>
      </c>
      <c r="H17" s="76">
        <f>SUM(F17+G17)</f>
        <v>1385</v>
      </c>
    </row>
    <row r="18" spans="1:8" ht="12.75">
      <c r="A18" s="75" t="s">
        <v>352</v>
      </c>
      <c r="B18" s="75" t="s">
        <v>504</v>
      </c>
      <c r="C18" s="78"/>
      <c r="D18" s="75"/>
      <c r="E18" s="79"/>
      <c r="F18" s="336">
        <v>0</v>
      </c>
      <c r="G18" s="336">
        <v>900</v>
      </c>
      <c r="H18" s="76">
        <f>SUM(F18+G18)</f>
        <v>900</v>
      </c>
    </row>
    <row r="19" spans="1:8" ht="12.75">
      <c r="A19" s="87" t="s">
        <v>75</v>
      </c>
      <c r="B19" s="87" t="s">
        <v>76</v>
      </c>
      <c r="C19" s="356"/>
      <c r="D19" s="87"/>
      <c r="E19" s="88"/>
      <c r="F19" s="119">
        <v>116505</v>
      </c>
      <c r="G19" s="119">
        <v>-2285</v>
      </c>
      <c r="H19" s="119">
        <f>SUM(F19+G19)</f>
        <v>114220</v>
      </c>
    </row>
    <row r="20" spans="1:8" ht="12.75">
      <c r="A20" s="75" t="s">
        <v>400</v>
      </c>
      <c r="B20" s="75" t="s">
        <v>787</v>
      </c>
      <c r="C20" s="78">
        <f>SUM(C14:C19)</f>
        <v>116505</v>
      </c>
      <c r="D20" s="78">
        <f>SUM(D14:D19)</f>
        <v>0</v>
      </c>
      <c r="E20" s="80">
        <f>SUM(C20+D20)</f>
        <v>116505</v>
      </c>
      <c r="F20" s="76">
        <f>SUM(F17:F19)</f>
        <v>116505</v>
      </c>
      <c r="G20" s="76">
        <f>SUM(G17:G19)</f>
        <v>0</v>
      </c>
      <c r="H20" s="76">
        <f>SUM(F20+G20)</f>
        <v>116505</v>
      </c>
    </row>
    <row r="21" spans="1:8" ht="13.5" thickBot="1">
      <c r="A21" s="77"/>
      <c r="B21" s="77"/>
      <c r="C21" s="409"/>
      <c r="D21" s="84"/>
      <c r="E21" s="85"/>
      <c r="F21" s="359"/>
      <c r="G21" s="359"/>
      <c r="H21" s="359"/>
    </row>
    <row r="22" spans="1:8" ht="12.75">
      <c r="A22" s="74" t="s">
        <v>486</v>
      </c>
      <c r="B22" s="74" t="s">
        <v>789</v>
      </c>
      <c r="C22" s="82">
        <f aca="true" t="shared" si="0" ref="C22:H22">SUM(C20)</f>
        <v>116505</v>
      </c>
      <c r="D22" s="82">
        <f t="shared" si="0"/>
        <v>0</v>
      </c>
      <c r="E22" s="82">
        <f t="shared" si="0"/>
        <v>116505</v>
      </c>
      <c r="F22" s="82">
        <f t="shared" si="0"/>
        <v>116505</v>
      </c>
      <c r="G22" s="82">
        <f t="shared" si="0"/>
        <v>0</v>
      </c>
      <c r="H22" s="82">
        <f t="shared" si="0"/>
        <v>116505</v>
      </c>
    </row>
    <row r="23" spans="1:8" ht="12.75">
      <c r="A23" s="75"/>
      <c r="B23" s="75"/>
      <c r="C23" s="75"/>
      <c r="D23" s="75"/>
      <c r="E23" s="79"/>
      <c r="F23" s="70"/>
      <c r="G23" s="70"/>
      <c r="H23" s="70"/>
    </row>
    <row r="24" spans="1:8" ht="12.75">
      <c r="A24" s="75" t="s">
        <v>930</v>
      </c>
      <c r="B24" s="75" t="s">
        <v>748</v>
      </c>
      <c r="C24" s="78">
        <v>66600</v>
      </c>
      <c r="D24" s="78"/>
      <c r="E24" s="80">
        <f>SUM(C24+D24)</f>
        <v>66600</v>
      </c>
      <c r="F24" s="70"/>
      <c r="G24" s="70"/>
      <c r="H24" s="70"/>
    </row>
    <row r="25" spans="1:8" ht="12.75">
      <c r="A25" s="75"/>
      <c r="B25" s="75" t="s">
        <v>120</v>
      </c>
      <c r="C25" s="75"/>
      <c r="D25" s="75"/>
      <c r="E25" s="79"/>
      <c r="F25" s="70"/>
      <c r="G25" s="70"/>
      <c r="H25" s="70"/>
    </row>
    <row r="26" spans="1:8" ht="12.75">
      <c r="A26" s="75"/>
      <c r="B26" s="75" t="s">
        <v>121</v>
      </c>
      <c r="C26" s="75"/>
      <c r="D26" s="75"/>
      <c r="E26" s="79"/>
      <c r="F26" s="70"/>
      <c r="G26" s="70"/>
      <c r="H26" s="70"/>
    </row>
    <row r="27" spans="1:8" ht="12.75">
      <c r="A27" s="75" t="s">
        <v>529</v>
      </c>
      <c r="B27" s="75" t="s">
        <v>471</v>
      </c>
      <c r="C27" s="75"/>
      <c r="D27" s="75"/>
      <c r="E27" s="79"/>
      <c r="F27" s="76">
        <v>52826</v>
      </c>
      <c r="G27" s="70"/>
      <c r="H27" s="76">
        <f aca="true" t="shared" si="1" ref="H27:H32">SUM(F27+G27)</f>
        <v>52826</v>
      </c>
    </row>
    <row r="28" spans="1:8" ht="12.75">
      <c r="A28" s="75" t="s">
        <v>530</v>
      </c>
      <c r="B28" s="75" t="s">
        <v>475</v>
      </c>
      <c r="C28" s="75"/>
      <c r="D28" s="75"/>
      <c r="E28" s="79"/>
      <c r="F28" s="76">
        <v>9102</v>
      </c>
      <c r="G28" s="70"/>
      <c r="H28" s="76">
        <f t="shared" si="1"/>
        <v>9102</v>
      </c>
    </row>
    <row r="29" spans="1:8" ht="12.75">
      <c r="A29" s="75" t="s">
        <v>531</v>
      </c>
      <c r="B29" s="75" t="s">
        <v>477</v>
      </c>
      <c r="C29" s="75"/>
      <c r="D29" s="75"/>
      <c r="E29" s="79"/>
      <c r="F29" s="76">
        <v>1295</v>
      </c>
      <c r="G29" s="70"/>
      <c r="H29" s="76">
        <f t="shared" si="1"/>
        <v>1295</v>
      </c>
    </row>
    <row r="30" spans="1:8" ht="12.75">
      <c r="A30" s="75" t="s">
        <v>532</v>
      </c>
      <c r="B30" s="75" t="s">
        <v>464</v>
      </c>
      <c r="C30" s="75"/>
      <c r="D30" s="75"/>
      <c r="E30" s="79"/>
      <c r="F30" s="76">
        <v>1877</v>
      </c>
      <c r="G30" s="70"/>
      <c r="H30" s="76">
        <f t="shared" si="1"/>
        <v>1877</v>
      </c>
    </row>
    <row r="31" spans="1:8" ht="12.75">
      <c r="A31" s="87" t="s">
        <v>834</v>
      </c>
      <c r="B31" s="87" t="s">
        <v>504</v>
      </c>
      <c r="C31" s="87"/>
      <c r="D31" s="87"/>
      <c r="E31" s="88"/>
      <c r="F31" s="119">
        <v>1500</v>
      </c>
      <c r="G31" s="89"/>
      <c r="H31" s="119">
        <f t="shared" si="1"/>
        <v>1500</v>
      </c>
    </row>
    <row r="32" spans="1:8" ht="12.75">
      <c r="A32" s="326" t="s">
        <v>806</v>
      </c>
      <c r="B32" s="326" t="s">
        <v>807</v>
      </c>
      <c r="C32" s="331">
        <f>SUM(C24:C31)</f>
        <v>66600</v>
      </c>
      <c r="D32" s="331">
        <f>SUM(D24:D31)</f>
        <v>0</v>
      </c>
      <c r="E32" s="332">
        <f>SUM(C32+D32)</f>
        <v>66600</v>
      </c>
      <c r="F32" s="327">
        <f>SUM(F27:F31)</f>
        <v>66600</v>
      </c>
      <c r="G32" s="327">
        <f>SUM(G27:G31)</f>
        <v>0</v>
      </c>
      <c r="H32" s="327">
        <f t="shared" si="1"/>
        <v>66600</v>
      </c>
    </row>
    <row r="33" spans="1:8" ht="13.5" thickBot="1">
      <c r="A33" s="77"/>
      <c r="B33" s="77"/>
      <c r="C33" s="77"/>
      <c r="D33" s="77"/>
      <c r="E33" s="81"/>
      <c r="F33" s="71"/>
      <c r="G33" s="71"/>
      <c r="H33" s="71"/>
    </row>
    <row r="34" spans="1:8" ht="12.75">
      <c r="A34" s="91">
        <v>750</v>
      </c>
      <c r="B34" s="74" t="s">
        <v>808</v>
      </c>
      <c r="C34" s="82">
        <f>SUM(C32)</f>
        <v>66600</v>
      </c>
      <c r="D34" s="82">
        <f>SUM(D32)</f>
        <v>0</v>
      </c>
      <c r="E34" s="83">
        <f>SUM(C34+D34)</f>
        <v>66600</v>
      </c>
      <c r="F34" s="328">
        <f>SUM(F32)</f>
        <v>66600</v>
      </c>
      <c r="G34" s="328">
        <f>SUM(G32)</f>
        <v>0</v>
      </c>
      <c r="H34" s="328">
        <f>SUM(F34+G34)</f>
        <v>66600</v>
      </c>
    </row>
    <row r="35" spans="1:8" ht="12.75">
      <c r="A35" s="75"/>
      <c r="B35" s="75"/>
      <c r="C35" s="75"/>
      <c r="D35" s="75"/>
      <c r="E35" s="79"/>
      <c r="F35" s="70"/>
      <c r="G35" s="70"/>
      <c r="H35" s="70"/>
    </row>
    <row r="36" spans="1:8" ht="12.75">
      <c r="A36" s="75" t="s">
        <v>936</v>
      </c>
      <c r="B36" s="75" t="s">
        <v>748</v>
      </c>
      <c r="C36" s="78">
        <v>1380</v>
      </c>
      <c r="D36" s="78"/>
      <c r="E36" s="80">
        <f>SUM(C36+D36)</f>
        <v>1380</v>
      </c>
      <c r="F36" s="70"/>
      <c r="G36" s="70"/>
      <c r="H36" s="70"/>
    </row>
    <row r="37" spans="1:8" ht="12.75">
      <c r="A37" s="75"/>
      <c r="B37" s="75" t="s">
        <v>120</v>
      </c>
      <c r="C37" s="75"/>
      <c r="D37" s="75"/>
      <c r="E37" s="79"/>
      <c r="F37" s="70"/>
      <c r="G37" s="70"/>
      <c r="H37" s="70"/>
    </row>
    <row r="38" spans="1:8" ht="12.75">
      <c r="A38" s="75"/>
      <c r="B38" s="75" t="s">
        <v>121</v>
      </c>
      <c r="C38" s="75"/>
      <c r="D38" s="75"/>
      <c r="E38" s="79"/>
      <c r="F38" s="70"/>
      <c r="G38" s="70"/>
      <c r="H38" s="70"/>
    </row>
    <row r="39" spans="1:8" ht="12.75">
      <c r="A39" s="87" t="s">
        <v>750</v>
      </c>
      <c r="B39" s="87" t="s">
        <v>504</v>
      </c>
      <c r="C39" s="87"/>
      <c r="D39" s="87"/>
      <c r="E39" s="88"/>
      <c r="F39" s="119">
        <v>1380</v>
      </c>
      <c r="G39" s="89"/>
      <c r="H39" s="119">
        <f>SUM(F39+G39)</f>
        <v>1380</v>
      </c>
    </row>
    <row r="40" spans="1:8" ht="12.75">
      <c r="A40" s="75" t="s">
        <v>810</v>
      </c>
      <c r="B40" s="75" t="s">
        <v>752</v>
      </c>
      <c r="C40" s="78">
        <f>SUM(C36:C39)</f>
        <v>1380</v>
      </c>
      <c r="D40" s="78">
        <f>SUM(D36:D39)</f>
        <v>0</v>
      </c>
      <c r="E40" s="80">
        <f>SUM(C40+D40)</f>
        <v>1380</v>
      </c>
      <c r="F40" s="76">
        <f>SUM(F39)</f>
        <v>1380</v>
      </c>
      <c r="G40" s="76">
        <f>SUM(G39)</f>
        <v>0</v>
      </c>
      <c r="H40" s="76">
        <f>SUM(F40+G40)</f>
        <v>1380</v>
      </c>
    </row>
    <row r="41" spans="1:8" ht="12.75">
      <c r="A41" s="75"/>
      <c r="B41" s="75" t="s">
        <v>122</v>
      </c>
      <c r="C41" s="75"/>
      <c r="D41" s="75"/>
      <c r="E41" s="79"/>
      <c r="F41" s="70"/>
      <c r="G41" s="70"/>
      <c r="H41" s="70"/>
    </row>
    <row r="42" spans="1:8" ht="13.5" thickBot="1">
      <c r="A42" s="77"/>
      <c r="B42" s="77"/>
      <c r="C42" s="77"/>
      <c r="D42" s="77"/>
      <c r="E42" s="81"/>
      <c r="F42" s="71"/>
      <c r="G42" s="71"/>
      <c r="H42" s="71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ht="13.5" thickBot="1"/>
    <row r="45" spans="1:8" ht="12.75">
      <c r="A45" s="114" t="s">
        <v>782</v>
      </c>
      <c r="B45" s="114"/>
      <c r="C45" s="114" t="s">
        <v>784</v>
      </c>
      <c r="D45" s="114"/>
      <c r="E45" s="116" t="s">
        <v>72</v>
      </c>
      <c r="F45" s="115" t="s">
        <v>784</v>
      </c>
      <c r="G45" s="115"/>
      <c r="H45" s="115" t="s">
        <v>72</v>
      </c>
    </row>
    <row r="46" spans="1:8" ht="12.75">
      <c r="A46" s="128" t="s">
        <v>781</v>
      </c>
      <c r="B46" s="128" t="s">
        <v>783</v>
      </c>
      <c r="C46" s="128" t="s">
        <v>785</v>
      </c>
      <c r="D46" s="128" t="s">
        <v>479</v>
      </c>
      <c r="E46" s="130" t="s">
        <v>785</v>
      </c>
      <c r="F46" s="129" t="s">
        <v>460</v>
      </c>
      <c r="G46" s="129" t="s">
        <v>479</v>
      </c>
      <c r="H46" s="129" t="s">
        <v>460</v>
      </c>
    </row>
    <row r="47" spans="1:8" ht="13.5" thickBot="1">
      <c r="A47" s="117"/>
      <c r="B47" s="117"/>
      <c r="C47" s="117"/>
      <c r="D47" s="117"/>
      <c r="E47" s="118" t="s">
        <v>481</v>
      </c>
      <c r="F47" s="325"/>
      <c r="G47" s="325"/>
      <c r="H47" s="325" t="s">
        <v>481</v>
      </c>
    </row>
    <row r="48" spans="1:8" ht="13.5" thickBot="1">
      <c r="A48" s="117" t="s">
        <v>435</v>
      </c>
      <c r="B48" s="117" t="s">
        <v>436</v>
      </c>
      <c r="C48" s="117" t="s">
        <v>437</v>
      </c>
      <c r="D48" s="117" t="s">
        <v>747</v>
      </c>
      <c r="E48" s="118" t="s">
        <v>829</v>
      </c>
      <c r="F48" s="325" t="s">
        <v>203</v>
      </c>
      <c r="G48" s="325" t="s">
        <v>178</v>
      </c>
      <c r="H48" s="325" t="s">
        <v>179</v>
      </c>
    </row>
    <row r="49" spans="1:8" ht="12.75">
      <c r="A49" s="75"/>
      <c r="B49" s="75"/>
      <c r="C49" s="75"/>
      <c r="D49" s="75"/>
      <c r="E49" s="79"/>
      <c r="F49" s="70"/>
      <c r="G49" s="70"/>
      <c r="H49" s="70"/>
    </row>
    <row r="50" spans="1:8" ht="12.75">
      <c r="A50" s="75" t="s">
        <v>910</v>
      </c>
      <c r="B50" s="75" t="s">
        <v>748</v>
      </c>
      <c r="C50" s="78">
        <v>28473</v>
      </c>
      <c r="D50" s="78"/>
      <c r="E50" s="80">
        <f>SUM(C50+D50)</f>
        <v>28473</v>
      </c>
      <c r="F50" s="70"/>
      <c r="G50" s="70"/>
      <c r="H50" s="70"/>
    </row>
    <row r="51" spans="1:8" ht="12.75">
      <c r="A51" s="75"/>
      <c r="B51" s="75" t="s">
        <v>120</v>
      </c>
      <c r="C51" s="75"/>
      <c r="D51" s="75"/>
      <c r="E51" s="79"/>
      <c r="F51" s="70"/>
      <c r="G51" s="70"/>
      <c r="H51" s="70"/>
    </row>
    <row r="52" spans="1:8" ht="12.75">
      <c r="A52" s="75"/>
      <c r="B52" s="75" t="s">
        <v>121</v>
      </c>
      <c r="C52" s="75"/>
      <c r="D52" s="75"/>
      <c r="E52" s="79"/>
      <c r="F52" s="70"/>
      <c r="G52" s="70"/>
      <c r="H52" s="70"/>
    </row>
    <row r="53" spans="1:8" ht="12.75">
      <c r="A53" s="75" t="s">
        <v>623</v>
      </c>
      <c r="B53" s="75" t="s">
        <v>534</v>
      </c>
      <c r="C53" s="75"/>
      <c r="D53" s="75"/>
      <c r="E53" s="79"/>
      <c r="F53" s="76">
        <v>16340</v>
      </c>
      <c r="G53" s="76"/>
      <c r="H53" s="76">
        <f aca="true" t="shared" si="2" ref="H53:H60">SUM(F53+G53)</f>
        <v>16340</v>
      </c>
    </row>
    <row r="54" spans="1:8" ht="12.75">
      <c r="A54" s="75" t="s">
        <v>625</v>
      </c>
      <c r="B54" s="75" t="s">
        <v>475</v>
      </c>
      <c r="C54" s="75"/>
      <c r="D54" s="75"/>
      <c r="E54" s="79"/>
      <c r="F54" s="76">
        <v>400</v>
      </c>
      <c r="G54" s="76"/>
      <c r="H54" s="76">
        <f t="shared" si="2"/>
        <v>400</v>
      </c>
    </row>
    <row r="55" spans="1:8" ht="12.75">
      <c r="A55" s="75" t="s">
        <v>626</v>
      </c>
      <c r="B55" s="75" t="s">
        <v>477</v>
      </c>
      <c r="C55" s="75"/>
      <c r="D55" s="75"/>
      <c r="E55" s="79"/>
      <c r="F55" s="76">
        <v>60</v>
      </c>
      <c r="G55" s="76"/>
      <c r="H55" s="76">
        <f t="shared" si="2"/>
        <v>60</v>
      </c>
    </row>
    <row r="56" spans="1:8" ht="12.75">
      <c r="A56" s="75" t="s">
        <v>627</v>
      </c>
      <c r="B56" s="75" t="s">
        <v>218</v>
      </c>
      <c r="C56" s="75"/>
      <c r="D56" s="75"/>
      <c r="E56" s="79"/>
      <c r="F56" s="76">
        <v>6000</v>
      </c>
      <c r="G56" s="76"/>
      <c r="H56" s="76">
        <f t="shared" si="2"/>
        <v>6000</v>
      </c>
    </row>
    <row r="57" spans="1:8" ht="12.75">
      <c r="A57" s="75" t="s">
        <v>628</v>
      </c>
      <c r="B57" s="75" t="s">
        <v>464</v>
      </c>
      <c r="C57" s="75"/>
      <c r="D57" s="75"/>
      <c r="E57" s="79"/>
      <c r="F57" s="76">
        <v>2500</v>
      </c>
      <c r="G57" s="76"/>
      <c r="H57" s="76">
        <f t="shared" si="2"/>
        <v>2500</v>
      </c>
    </row>
    <row r="58" spans="1:8" ht="12.75">
      <c r="A58" s="75" t="s">
        <v>629</v>
      </c>
      <c r="B58" s="75" t="s">
        <v>504</v>
      </c>
      <c r="C58" s="75"/>
      <c r="D58" s="75"/>
      <c r="E58" s="79"/>
      <c r="F58" s="76">
        <v>2200</v>
      </c>
      <c r="G58" s="76"/>
      <c r="H58" s="76">
        <f t="shared" si="2"/>
        <v>2200</v>
      </c>
    </row>
    <row r="59" spans="1:8" ht="12.75">
      <c r="A59" s="87" t="s">
        <v>630</v>
      </c>
      <c r="B59" s="87" t="s">
        <v>725</v>
      </c>
      <c r="C59" s="87"/>
      <c r="D59" s="87"/>
      <c r="E59" s="88"/>
      <c r="F59" s="119">
        <v>973</v>
      </c>
      <c r="G59" s="119"/>
      <c r="H59" s="121">
        <f t="shared" si="2"/>
        <v>973</v>
      </c>
    </row>
    <row r="60" spans="1:8" ht="12.75">
      <c r="A60" s="75" t="s">
        <v>911</v>
      </c>
      <c r="B60" s="75" t="s">
        <v>639</v>
      </c>
      <c r="C60" s="78">
        <f>SUM(C50:C59)</f>
        <v>28473</v>
      </c>
      <c r="D60" s="78">
        <f>SUM(D50:D59)</f>
        <v>0</v>
      </c>
      <c r="E60" s="80">
        <f>SUM(C60+D60)</f>
        <v>28473</v>
      </c>
      <c r="F60" s="76">
        <f>SUM(F53:F59)</f>
        <v>28473</v>
      </c>
      <c r="G60" s="76">
        <f>SUM(G53:G59)</f>
        <v>0</v>
      </c>
      <c r="H60" s="76">
        <f t="shared" si="2"/>
        <v>28473</v>
      </c>
    </row>
    <row r="61" spans="1:8" ht="12.75">
      <c r="A61" s="75"/>
      <c r="B61" s="75" t="s">
        <v>633</v>
      </c>
      <c r="C61" s="75"/>
      <c r="D61" s="75"/>
      <c r="E61" s="79"/>
      <c r="F61" s="76"/>
      <c r="G61" s="76"/>
      <c r="H61" s="76"/>
    </row>
    <row r="62" spans="1:8" ht="12.75">
      <c r="A62" s="75"/>
      <c r="B62" s="75" t="s">
        <v>914</v>
      </c>
      <c r="C62" s="75"/>
      <c r="D62" s="75"/>
      <c r="E62" s="79"/>
      <c r="F62" s="76"/>
      <c r="G62" s="76"/>
      <c r="H62" s="76"/>
    </row>
    <row r="63" spans="1:8" ht="13.5" thickBot="1">
      <c r="A63" s="77"/>
      <c r="B63" s="77"/>
      <c r="C63" s="77"/>
      <c r="D63" s="77"/>
      <c r="E63" s="81"/>
      <c r="F63" s="71"/>
      <c r="G63" s="71"/>
      <c r="H63" s="71"/>
    </row>
    <row r="64" spans="1:8" ht="12.75">
      <c r="A64" s="91">
        <v>751</v>
      </c>
      <c r="B64" s="74" t="s">
        <v>752</v>
      </c>
      <c r="C64" s="82">
        <f aca="true" t="shared" si="3" ref="C64:H64">SUM(C40+C60)</f>
        <v>29853</v>
      </c>
      <c r="D64" s="82">
        <f t="shared" si="3"/>
        <v>0</v>
      </c>
      <c r="E64" s="82">
        <f t="shared" si="3"/>
        <v>29853</v>
      </c>
      <c r="F64" s="82">
        <f t="shared" si="3"/>
        <v>29853</v>
      </c>
      <c r="G64" s="82">
        <f t="shared" si="3"/>
        <v>0</v>
      </c>
      <c r="H64" s="82">
        <f t="shared" si="3"/>
        <v>29853</v>
      </c>
    </row>
    <row r="65" spans="1:8" ht="12.75">
      <c r="A65" s="74"/>
      <c r="B65" s="74" t="s">
        <v>753</v>
      </c>
      <c r="C65" s="74"/>
      <c r="D65" s="74"/>
      <c r="E65" s="333"/>
      <c r="F65" s="329"/>
      <c r="G65" s="329"/>
      <c r="H65" s="329"/>
    </row>
    <row r="66" spans="1:8" ht="12.75">
      <c r="A66" s="75"/>
      <c r="B66" s="75"/>
      <c r="C66" s="75"/>
      <c r="D66" s="75"/>
      <c r="E66" s="79"/>
      <c r="F66" s="70"/>
      <c r="G66" s="70"/>
      <c r="H66" s="70"/>
    </row>
    <row r="67" spans="1:8" ht="12.75">
      <c r="A67" s="75" t="s">
        <v>937</v>
      </c>
      <c r="B67" s="75" t="s">
        <v>748</v>
      </c>
      <c r="C67" s="210">
        <v>400</v>
      </c>
      <c r="D67" s="210"/>
      <c r="E67" s="80">
        <f>SUM(C67+D67)</f>
        <v>400</v>
      </c>
      <c r="F67" s="70"/>
      <c r="G67" s="70"/>
      <c r="H67" s="70"/>
    </row>
    <row r="68" spans="1:8" ht="12.75">
      <c r="A68" s="75"/>
      <c r="B68" s="75" t="s">
        <v>120</v>
      </c>
      <c r="C68" s="210"/>
      <c r="D68" s="210"/>
      <c r="E68" s="79"/>
      <c r="F68" s="70"/>
      <c r="G68" s="70"/>
      <c r="H68" s="70"/>
    </row>
    <row r="69" spans="1:8" ht="12.75">
      <c r="A69" s="75"/>
      <c r="B69" s="75" t="s">
        <v>121</v>
      </c>
      <c r="C69" s="210"/>
      <c r="D69" s="210"/>
      <c r="E69" s="79"/>
      <c r="F69" s="70"/>
      <c r="G69" s="70"/>
      <c r="H69" s="70"/>
    </row>
    <row r="70" spans="1:8" ht="12.75">
      <c r="A70" s="87" t="s">
        <v>564</v>
      </c>
      <c r="B70" s="87" t="s">
        <v>464</v>
      </c>
      <c r="C70" s="334"/>
      <c r="D70" s="334"/>
      <c r="E70" s="88"/>
      <c r="F70" s="335">
        <v>400</v>
      </c>
      <c r="G70" s="335"/>
      <c r="H70" s="119">
        <f>SUM(F70+G70)</f>
        <v>400</v>
      </c>
    </row>
    <row r="71" spans="1:8" ht="12.75">
      <c r="A71" s="75" t="s">
        <v>811</v>
      </c>
      <c r="B71" s="75" t="s">
        <v>812</v>
      </c>
      <c r="C71" s="210">
        <f>SUM(C67:C70)</f>
        <v>400</v>
      </c>
      <c r="D71" s="210">
        <f>SUM(D67:D70)</f>
        <v>0</v>
      </c>
      <c r="E71" s="80">
        <f>SUM(C71+D71)</f>
        <v>400</v>
      </c>
      <c r="F71" s="336">
        <f>SUM(F70)</f>
        <v>400</v>
      </c>
      <c r="G71" s="336">
        <f>SUM(G70)</f>
        <v>0</v>
      </c>
      <c r="H71" s="76">
        <f>SUM(F71+G71)</f>
        <v>400</v>
      </c>
    </row>
    <row r="72" spans="1:8" ht="13.5" thickBot="1">
      <c r="A72" s="77"/>
      <c r="B72" s="77"/>
      <c r="C72" s="77"/>
      <c r="D72" s="77"/>
      <c r="E72" s="81"/>
      <c r="F72" s="71"/>
      <c r="G72" s="71"/>
      <c r="H72" s="71"/>
    </row>
    <row r="73" spans="1:8" ht="12.75">
      <c r="A73" s="397">
        <v>754</v>
      </c>
      <c r="B73" s="73" t="s">
        <v>123</v>
      </c>
      <c r="C73" s="398">
        <f>SUM(C71)</f>
        <v>400</v>
      </c>
      <c r="D73" s="398">
        <f>SUM(D71)</f>
        <v>0</v>
      </c>
      <c r="E73" s="154">
        <f>SUM(C73+D73)</f>
        <v>400</v>
      </c>
      <c r="F73" s="399">
        <f>SUM(F71)</f>
        <v>400</v>
      </c>
      <c r="G73" s="399">
        <f>SUM(G71)</f>
        <v>0</v>
      </c>
      <c r="H73" s="400">
        <f>SUM(F73+G73)</f>
        <v>400</v>
      </c>
    </row>
    <row r="74" spans="1:8" ht="12.75">
      <c r="A74" s="128"/>
      <c r="B74" s="128"/>
      <c r="C74" s="128"/>
      <c r="D74" s="128"/>
      <c r="E74" s="130"/>
      <c r="F74" s="129"/>
      <c r="G74" s="129"/>
      <c r="H74" s="129"/>
    </row>
    <row r="75" spans="1:8" ht="12.75">
      <c r="A75" s="75" t="s">
        <v>978</v>
      </c>
      <c r="B75" s="75" t="s">
        <v>748</v>
      </c>
      <c r="C75" s="78">
        <v>183900</v>
      </c>
      <c r="D75" s="78"/>
      <c r="E75" s="80">
        <f>SUM(C75+D75)</f>
        <v>183900</v>
      </c>
      <c r="F75" s="70"/>
      <c r="G75" s="70"/>
      <c r="H75" s="70"/>
    </row>
    <row r="76" spans="1:8" ht="12.75">
      <c r="A76" s="75"/>
      <c r="B76" s="75" t="s">
        <v>120</v>
      </c>
      <c r="C76" s="75"/>
      <c r="D76" s="75"/>
      <c r="E76" s="79"/>
      <c r="F76" s="70"/>
      <c r="G76" s="70"/>
      <c r="H76" s="70"/>
    </row>
    <row r="77" spans="1:8" ht="12.75">
      <c r="A77" s="75"/>
      <c r="B77" s="75" t="s">
        <v>121</v>
      </c>
      <c r="C77" s="75"/>
      <c r="D77" s="75"/>
      <c r="E77" s="79"/>
      <c r="F77" s="70"/>
      <c r="G77" s="70"/>
      <c r="H77" s="70"/>
    </row>
    <row r="78" spans="1:8" ht="12.75">
      <c r="A78" s="75" t="s">
        <v>24</v>
      </c>
      <c r="B78" s="75" t="s">
        <v>124</v>
      </c>
      <c r="C78" s="75"/>
      <c r="D78" s="75"/>
      <c r="E78" s="79"/>
      <c r="F78" s="76">
        <v>200</v>
      </c>
      <c r="G78" s="76"/>
      <c r="H78" s="76">
        <f aca="true" t="shared" si="4" ref="H78:H102">SUM(F78+G78)</f>
        <v>200</v>
      </c>
    </row>
    <row r="79" spans="1:8" ht="12.75">
      <c r="A79" s="75" t="s">
        <v>23</v>
      </c>
      <c r="B79" s="75" t="s">
        <v>471</v>
      </c>
      <c r="C79" s="75"/>
      <c r="D79" s="75"/>
      <c r="E79" s="79"/>
      <c r="F79" s="76">
        <v>88259</v>
      </c>
      <c r="G79" s="76"/>
      <c r="H79" s="76">
        <f t="shared" si="4"/>
        <v>88259</v>
      </c>
    </row>
    <row r="80" spans="1:8" ht="12.75">
      <c r="A80" s="75" t="s">
        <v>25</v>
      </c>
      <c r="B80" s="75" t="s">
        <v>473</v>
      </c>
      <c r="C80" s="75"/>
      <c r="D80" s="75"/>
      <c r="E80" s="79"/>
      <c r="F80" s="76">
        <v>7020.82</v>
      </c>
      <c r="G80" s="76"/>
      <c r="H80" s="76">
        <f t="shared" si="4"/>
        <v>7020.82</v>
      </c>
    </row>
    <row r="81" spans="1:8" ht="12.75">
      <c r="A81" s="75" t="s">
        <v>26</v>
      </c>
      <c r="B81" s="75" t="s">
        <v>475</v>
      </c>
      <c r="C81" s="75"/>
      <c r="D81" s="75"/>
      <c r="E81" s="79"/>
      <c r="F81" s="76">
        <v>17317</v>
      </c>
      <c r="G81" s="76"/>
      <c r="H81" s="76">
        <f t="shared" si="4"/>
        <v>17317</v>
      </c>
    </row>
    <row r="82" spans="1:8" ht="12.75">
      <c r="A82" s="75" t="s">
        <v>27</v>
      </c>
      <c r="B82" s="75" t="s">
        <v>477</v>
      </c>
      <c r="C82" s="75"/>
      <c r="D82" s="75"/>
      <c r="E82" s="79"/>
      <c r="F82" s="76">
        <v>2373</v>
      </c>
      <c r="G82" s="76"/>
      <c r="H82" s="76">
        <f t="shared" si="4"/>
        <v>2373</v>
      </c>
    </row>
    <row r="83" spans="1:8" ht="12.75">
      <c r="A83" s="75" t="s">
        <v>316</v>
      </c>
      <c r="B83" s="75" t="s">
        <v>218</v>
      </c>
      <c r="C83" s="75"/>
      <c r="D83" s="75"/>
      <c r="E83" s="79"/>
      <c r="F83" s="76">
        <v>22732</v>
      </c>
      <c r="G83" s="76"/>
      <c r="H83" s="76">
        <f t="shared" si="4"/>
        <v>22732</v>
      </c>
    </row>
    <row r="84" spans="1:8" ht="13.5" thickBot="1">
      <c r="A84" s="77"/>
      <c r="B84" s="77"/>
      <c r="C84" s="77"/>
      <c r="D84" s="77"/>
      <c r="E84" s="81"/>
      <c r="F84" s="359"/>
      <c r="G84" s="359"/>
      <c r="H84" s="359"/>
    </row>
    <row r="85" spans="1:8" ht="12.75">
      <c r="A85" s="2"/>
      <c r="B85" s="2"/>
      <c r="C85" s="2"/>
      <c r="D85" s="2"/>
      <c r="E85" s="2"/>
      <c r="F85" s="32"/>
      <c r="G85" s="32"/>
      <c r="H85" s="32"/>
    </row>
    <row r="86" spans="1:8" ht="12.75">
      <c r="A86" s="2"/>
      <c r="B86" s="2"/>
      <c r="C86" s="2"/>
      <c r="D86" s="2"/>
      <c r="E86" s="2"/>
      <c r="F86" s="32"/>
      <c r="G86" s="32"/>
      <c r="H86" s="32"/>
    </row>
    <row r="87" ht="13.5" thickBot="1"/>
    <row r="88" spans="1:8" ht="12.75">
      <c r="A88" s="114" t="s">
        <v>782</v>
      </c>
      <c r="B88" s="114"/>
      <c r="C88" s="114" t="s">
        <v>784</v>
      </c>
      <c r="D88" s="114"/>
      <c r="E88" s="116" t="s">
        <v>72</v>
      </c>
      <c r="F88" s="115" t="s">
        <v>784</v>
      </c>
      <c r="G88" s="115"/>
      <c r="H88" s="115" t="s">
        <v>72</v>
      </c>
    </row>
    <row r="89" spans="1:8" ht="12.75">
      <c r="A89" s="128" t="s">
        <v>781</v>
      </c>
      <c r="B89" s="128" t="s">
        <v>783</v>
      </c>
      <c r="C89" s="128" t="s">
        <v>785</v>
      </c>
      <c r="D89" s="128" t="s">
        <v>479</v>
      </c>
      <c r="E89" s="130" t="s">
        <v>785</v>
      </c>
      <c r="F89" s="129" t="s">
        <v>460</v>
      </c>
      <c r="G89" s="129" t="s">
        <v>479</v>
      </c>
      <c r="H89" s="129" t="s">
        <v>460</v>
      </c>
    </row>
    <row r="90" spans="1:8" ht="13.5" thickBot="1">
      <c r="A90" s="117"/>
      <c r="B90" s="117"/>
      <c r="C90" s="117"/>
      <c r="D90" s="117"/>
      <c r="E90" s="118" t="s">
        <v>481</v>
      </c>
      <c r="F90" s="325"/>
      <c r="G90" s="325"/>
      <c r="H90" s="325" t="s">
        <v>481</v>
      </c>
    </row>
    <row r="91" spans="1:8" ht="13.5" thickBot="1">
      <c r="A91" s="117" t="s">
        <v>435</v>
      </c>
      <c r="B91" s="117" t="s">
        <v>436</v>
      </c>
      <c r="C91" s="117" t="s">
        <v>437</v>
      </c>
      <c r="D91" s="117" t="s">
        <v>747</v>
      </c>
      <c r="E91" s="118" t="s">
        <v>829</v>
      </c>
      <c r="F91" s="325" t="s">
        <v>203</v>
      </c>
      <c r="G91" s="325" t="s">
        <v>178</v>
      </c>
      <c r="H91" s="325" t="s">
        <v>179</v>
      </c>
    </row>
    <row r="92" spans="1:8" ht="12.75">
      <c r="A92" s="75"/>
      <c r="B92" s="75"/>
      <c r="C92" s="75"/>
      <c r="D92" s="75"/>
      <c r="E92" s="79"/>
      <c r="F92" s="76"/>
      <c r="G92" s="76"/>
      <c r="H92" s="76"/>
    </row>
    <row r="93" spans="1:8" ht="12.75">
      <c r="A93" s="75" t="s">
        <v>28</v>
      </c>
      <c r="B93" s="75" t="s">
        <v>464</v>
      </c>
      <c r="C93" s="75"/>
      <c r="D93" s="75"/>
      <c r="E93" s="79"/>
      <c r="F93" s="76">
        <v>26951.18</v>
      </c>
      <c r="G93" s="76"/>
      <c r="H93" s="76">
        <f t="shared" si="4"/>
        <v>26951.18</v>
      </c>
    </row>
    <row r="94" spans="1:8" ht="12.75">
      <c r="A94" s="75" t="s">
        <v>29</v>
      </c>
      <c r="B94" s="75" t="s">
        <v>660</v>
      </c>
      <c r="C94" s="75"/>
      <c r="D94" s="75"/>
      <c r="E94" s="79"/>
      <c r="F94" s="336">
        <v>200</v>
      </c>
      <c r="G94" s="76"/>
      <c r="H94" s="76">
        <f t="shared" si="4"/>
        <v>200</v>
      </c>
    </row>
    <row r="95" spans="1:8" ht="12.75">
      <c r="A95" s="75" t="s">
        <v>30</v>
      </c>
      <c r="B95" s="75" t="s">
        <v>501</v>
      </c>
      <c r="C95" s="75"/>
      <c r="D95" s="75"/>
      <c r="E95" s="79"/>
      <c r="F95" s="76">
        <v>2600</v>
      </c>
      <c r="G95" s="76"/>
      <c r="H95" s="76">
        <f t="shared" si="4"/>
        <v>2600</v>
      </c>
    </row>
    <row r="96" spans="1:8" ht="12.75">
      <c r="A96" s="75" t="s">
        <v>31</v>
      </c>
      <c r="B96" s="75" t="s">
        <v>465</v>
      </c>
      <c r="C96" s="75"/>
      <c r="D96" s="75"/>
      <c r="E96" s="79"/>
      <c r="F96" s="76">
        <v>3000</v>
      </c>
      <c r="G96" s="76"/>
      <c r="H96" s="76">
        <f t="shared" si="4"/>
        <v>3000</v>
      </c>
    </row>
    <row r="97" spans="1:8" ht="12.75">
      <c r="A97" s="75" t="s">
        <v>317</v>
      </c>
      <c r="B97" s="75" t="s">
        <v>270</v>
      </c>
      <c r="C97" s="75"/>
      <c r="D97" s="75"/>
      <c r="E97" s="79"/>
      <c r="F97" s="336">
        <v>340</v>
      </c>
      <c r="G97" s="76"/>
      <c r="H97" s="76">
        <f t="shared" si="4"/>
        <v>340</v>
      </c>
    </row>
    <row r="98" spans="1:8" ht="12.75">
      <c r="A98" s="75" t="s">
        <v>32</v>
      </c>
      <c r="B98" s="75" t="s">
        <v>504</v>
      </c>
      <c r="C98" s="75"/>
      <c r="D98" s="75"/>
      <c r="E98" s="79"/>
      <c r="F98" s="76">
        <v>4550</v>
      </c>
      <c r="G98" s="76"/>
      <c r="H98" s="76">
        <f t="shared" si="4"/>
        <v>4550</v>
      </c>
    </row>
    <row r="99" spans="1:8" ht="12.75">
      <c r="A99" s="75" t="s">
        <v>33</v>
      </c>
      <c r="B99" s="75" t="s">
        <v>505</v>
      </c>
      <c r="C99" s="75"/>
      <c r="D99" s="75"/>
      <c r="E99" s="79"/>
      <c r="F99" s="336">
        <v>0</v>
      </c>
      <c r="G99" s="76"/>
      <c r="H99" s="76">
        <f t="shared" si="4"/>
        <v>0</v>
      </c>
    </row>
    <row r="100" spans="1:8" ht="12.75">
      <c r="A100" s="75" t="s">
        <v>34</v>
      </c>
      <c r="B100" s="75" t="s">
        <v>508</v>
      </c>
      <c r="C100" s="75"/>
      <c r="D100" s="75"/>
      <c r="E100" s="79"/>
      <c r="F100" s="76">
        <v>5300</v>
      </c>
      <c r="G100" s="76"/>
      <c r="H100" s="76">
        <f t="shared" si="4"/>
        <v>5300</v>
      </c>
    </row>
    <row r="101" spans="1:8" ht="12.75">
      <c r="A101" s="87" t="s">
        <v>35</v>
      </c>
      <c r="B101" s="87" t="s">
        <v>125</v>
      </c>
      <c r="C101" s="87"/>
      <c r="D101" s="87"/>
      <c r="E101" s="88"/>
      <c r="F101" s="119">
        <v>3057</v>
      </c>
      <c r="G101" s="119"/>
      <c r="H101" s="119">
        <f t="shared" si="4"/>
        <v>3057</v>
      </c>
    </row>
    <row r="102" spans="1:8" ht="12.75">
      <c r="A102" s="75" t="s">
        <v>979</v>
      </c>
      <c r="B102" s="75" t="s">
        <v>445</v>
      </c>
      <c r="C102" s="78">
        <f>SUM(C75:C101)</f>
        <v>183900</v>
      </c>
      <c r="D102" s="78">
        <f>SUM(D75:D101)</f>
        <v>0</v>
      </c>
      <c r="E102" s="80">
        <f>SUM(C102+D102)</f>
        <v>183900</v>
      </c>
      <c r="F102" s="76">
        <f>SUM(F78:F101)</f>
        <v>183900</v>
      </c>
      <c r="G102" s="76">
        <f>SUM(G78:G101)</f>
        <v>0</v>
      </c>
      <c r="H102" s="76">
        <f t="shared" si="4"/>
        <v>183900</v>
      </c>
    </row>
    <row r="103" spans="1:8" ht="12.75">
      <c r="A103" s="75"/>
      <c r="B103" s="75"/>
      <c r="C103" s="75"/>
      <c r="D103" s="75"/>
      <c r="E103" s="79"/>
      <c r="F103" s="70"/>
      <c r="G103" s="70"/>
      <c r="H103" s="70"/>
    </row>
    <row r="104" spans="1:8" ht="12.75">
      <c r="A104" s="75" t="s">
        <v>980</v>
      </c>
      <c r="B104" s="75" t="s">
        <v>748</v>
      </c>
      <c r="C104" s="78">
        <v>2920200</v>
      </c>
      <c r="D104" s="78"/>
      <c r="E104" s="80">
        <f>SUM(C104+D104)</f>
        <v>2920200</v>
      </c>
      <c r="F104" s="70"/>
      <c r="G104" s="70"/>
      <c r="H104" s="70"/>
    </row>
    <row r="105" spans="1:8" ht="12.75">
      <c r="A105" s="75"/>
      <c r="B105" s="75" t="s">
        <v>120</v>
      </c>
      <c r="C105" s="75"/>
      <c r="D105" s="75"/>
      <c r="E105" s="79"/>
      <c r="F105" s="70"/>
      <c r="G105" s="70"/>
      <c r="H105" s="70"/>
    </row>
    <row r="106" spans="1:8" ht="12.75">
      <c r="A106" s="75"/>
      <c r="B106" s="75" t="s">
        <v>121</v>
      </c>
      <c r="C106" s="75"/>
      <c r="D106" s="75"/>
      <c r="E106" s="79"/>
      <c r="F106" s="70"/>
      <c r="G106" s="70"/>
      <c r="H106" s="70"/>
    </row>
    <row r="107" spans="1:8" ht="12.75">
      <c r="A107" s="75" t="s">
        <v>908</v>
      </c>
      <c r="B107" s="75" t="s">
        <v>748</v>
      </c>
      <c r="C107" s="78">
        <v>20000</v>
      </c>
      <c r="D107" s="78"/>
      <c r="E107" s="80">
        <f>SUM(C107+D107)</f>
        <v>20000</v>
      </c>
      <c r="F107" s="70"/>
      <c r="G107" s="70"/>
      <c r="H107" s="70"/>
    </row>
    <row r="108" spans="1:8" ht="12.75">
      <c r="A108" s="75"/>
      <c r="B108" s="75" t="s">
        <v>638</v>
      </c>
      <c r="C108" s="75"/>
      <c r="D108" s="75"/>
      <c r="E108" s="79"/>
      <c r="F108" s="70"/>
      <c r="G108" s="70"/>
      <c r="H108" s="70"/>
    </row>
    <row r="109" spans="1:8" ht="12.75">
      <c r="A109" s="75"/>
      <c r="B109" s="75" t="s">
        <v>121</v>
      </c>
      <c r="C109" s="75"/>
      <c r="D109" s="75"/>
      <c r="E109" s="79"/>
      <c r="F109" s="70"/>
      <c r="G109" s="70"/>
      <c r="H109" s="70"/>
    </row>
    <row r="110" spans="1:8" ht="12.75">
      <c r="A110" s="75" t="s">
        <v>36</v>
      </c>
      <c r="B110" s="75" t="s">
        <v>661</v>
      </c>
      <c r="C110" s="75"/>
      <c r="D110" s="75"/>
      <c r="E110" s="79"/>
      <c r="F110" s="76">
        <v>2809246</v>
      </c>
      <c r="G110" s="76"/>
      <c r="H110" s="76">
        <f aca="true" t="shared" si="5" ref="H110:H122">SUM(F110+G110)</f>
        <v>2809246</v>
      </c>
    </row>
    <row r="111" spans="1:8" ht="12.75">
      <c r="A111" s="75" t="s">
        <v>37</v>
      </c>
      <c r="B111" s="75" t="s">
        <v>471</v>
      </c>
      <c r="C111" s="75"/>
      <c r="D111" s="75"/>
      <c r="E111" s="79"/>
      <c r="F111" s="76">
        <v>36108</v>
      </c>
      <c r="G111" s="76"/>
      <c r="H111" s="76">
        <f t="shared" si="5"/>
        <v>36108</v>
      </c>
    </row>
    <row r="112" spans="1:8" ht="12.75">
      <c r="A112" s="75" t="s">
        <v>86</v>
      </c>
      <c r="B112" s="75" t="s">
        <v>473</v>
      </c>
      <c r="C112" s="75"/>
      <c r="D112" s="75"/>
      <c r="E112" s="79"/>
      <c r="F112" s="76">
        <v>1369</v>
      </c>
      <c r="G112" s="336"/>
      <c r="H112" s="76">
        <f t="shared" si="5"/>
        <v>1369</v>
      </c>
    </row>
    <row r="113" spans="1:8" ht="12.75">
      <c r="A113" s="75" t="s">
        <v>38</v>
      </c>
      <c r="B113" s="75" t="s">
        <v>475</v>
      </c>
      <c r="C113" s="75"/>
      <c r="D113" s="75"/>
      <c r="E113" s="79"/>
      <c r="F113" s="76">
        <v>32361</v>
      </c>
      <c r="G113" s="76"/>
      <c r="H113" s="76">
        <f t="shared" si="5"/>
        <v>32361</v>
      </c>
    </row>
    <row r="114" spans="1:8" ht="12.75">
      <c r="A114" s="75" t="s">
        <v>39</v>
      </c>
      <c r="B114" s="75" t="s">
        <v>477</v>
      </c>
      <c r="C114" s="75"/>
      <c r="D114" s="75"/>
      <c r="E114" s="79"/>
      <c r="F114" s="336">
        <v>923</v>
      </c>
      <c r="G114" s="70"/>
      <c r="H114" s="76">
        <f t="shared" si="5"/>
        <v>923</v>
      </c>
    </row>
    <row r="115" spans="1:8" ht="12.75">
      <c r="A115" s="75" t="s">
        <v>40</v>
      </c>
      <c r="B115" s="75" t="s">
        <v>464</v>
      </c>
      <c r="C115" s="75"/>
      <c r="D115" s="75"/>
      <c r="E115" s="79"/>
      <c r="F115" s="76">
        <v>14788</v>
      </c>
      <c r="G115" s="76"/>
      <c r="H115" s="76">
        <f t="shared" si="5"/>
        <v>14788</v>
      </c>
    </row>
    <row r="116" spans="1:8" ht="12.75">
      <c r="A116" s="75" t="s">
        <v>41</v>
      </c>
      <c r="B116" s="75" t="s">
        <v>465</v>
      </c>
      <c r="C116" s="75"/>
      <c r="D116" s="75"/>
      <c r="E116" s="79"/>
      <c r="F116" s="76">
        <v>1350</v>
      </c>
      <c r="G116" s="76"/>
      <c r="H116" s="76">
        <f t="shared" si="5"/>
        <v>1350</v>
      </c>
    </row>
    <row r="117" spans="1:8" ht="12.75">
      <c r="A117" s="75" t="s">
        <v>42</v>
      </c>
      <c r="B117" s="75" t="s">
        <v>504</v>
      </c>
      <c r="C117" s="75"/>
      <c r="D117" s="75"/>
      <c r="E117" s="79"/>
      <c r="F117" s="76">
        <v>21055</v>
      </c>
      <c r="G117" s="76"/>
      <c r="H117" s="76">
        <f t="shared" si="5"/>
        <v>21055</v>
      </c>
    </row>
    <row r="118" spans="1:8" ht="12.75">
      <c r="A118" s="75" t="s">
        <v>43</v>
      </c>
      <c r="B118" s="75" t="s">
        <v>505</v>
      </c>
      <c r="C118" s="75"/>
      <c r="D118" s="75"/>
      <c r="E118" s="79"/>
      <c r="F118" s="336">
        <v>900</v>
      </c>
      <c r="G118" s="336"/>
      <c r="H118" s="76">
        <f t="shared" si="5"/>
        <v>900</v>
      </c>
    </row>
    <row r="119" spans="1:8" ht="12.75">
      <c r="A119" s="75" t="s">
        <v>319</v>
      </c>
      <c r="B119" s="75" t="s">
        <v>508</v>
      </c>
      <c r="C119" s="75"/>
      <c r="D119" s="75"/>
      <c r="E119" s="79"/>
      <c r="F119" s="76">
        <v>600</v>
      </c>
      <c r="G119" s="336"/>
      <c r="H119" s="76">
        <f t="shared" si="5"/>
        <v>600</v>
      </c>
    </row>
    <row r="120" spans="1:8" ht="12.75">
      <c r="A120" s="75" t="s">
        <v>87</v>
      </c>
      <c r="B120" s="75" t="s">
        <v>125</v>
      </c>
      <c r="C120" s="75"/>
      <c r="D120" s="75"/>
      <c r="E120" s="79"/>
      <c r="F120" s="76">
        <v>1500</v>
      </c>
      <c r="G120" s="336"/>
      <c r="H120" s="76">
        <f t="shared" si="5"/>
        <v>1500</v>
      </c>
    </row>
    <row r="121" spans="1:8" ht="12.75">
      <c r="A121" s="87" t="s">
        <v>621</v>
      </c>
      <c r="B121" s="87" t="s">
        <v>365</v>
      </c>
      <c r="C121" s="87"/>
      <c r="D121" s="87"/>
      <c r="E121" s="88"/>
      <c r="F121" s="119">
        <v>20000</v>
      </c>
      <c r="G121" s="119"/>
      <c r="H121" s="119">
        <f t="shared" si="5"/>
        <v>20000</v>
      </c>
    </row>
    <row r="122" spans="1:8" ht="12.75">
      <c r="A122" s="75" t="s">
        <v>981</v>
      </c>
      <c r="B122" s="75" t="s">
        <v>145</v>
      </c>
      <c r="C122" s="78">
        <f>SUM(C104:C121)</f>
        <v>2940200</v>
      </c>
      <c r="D122" s="78">
        <f>SUM(D104:D121)</f>
        <v>0</v>
      </c>
      <c r="E122" s="80">
        <f>SUM(C122+D122)</f>
        <v>2940200</v>
      </c>
      <c r="F122" s="76">
        <f>SUM(F110:F121)</f>
        <v>2940200</v>
      </c>
      <c r="G122" s="76">
        <f>SUM(G110:G121)</f>
        <v>0</v>
      </c>
      <c r="H122" s="76">
        <f t="shared" si="5"/>
        <v>2940200</v>
      </c>
    </row>
    <row r="123" spans="1:8" ht="12.75">
      <c r="A123" s="75"/>
      <c r="B123" s="75" t="s">
        <v>640</v>
      </c>
      <c r="C123" s="75"/>
      <c r="D123" s="75"/>
      <c r="E123" s="79"/>
      <c r="F123" s="70"/>
      <c r="G123" s="70"/>
      <c r="H123" s="70"/>
    </row>
    <row r="124" spans="1:8" ht="12.75">
      <c r="A124" s="75"/>
      <c r="B124" s="75" t="s">
        <v>147</v>
      </c>
      <c r="C124" s="75"/>
      <c r="D124" s="75"/>
      <c r="E124" s="79"/>
      <c r="F124" s="70"/>
      <c r="G124" s="70"/>
      <c r="H124" s="70"/>
    </row>
    <row r="125" spans="1:8" ht="12.75">
      <c r="A125" s="75"/>
      <c r="B125" s="75"/>
      <c r="C125" s="75"/>
      <c r="D125" s="75"/>
      <c r="E125" s="79"/>
      <c r="F125" s="70"/>
      <c r="G125" s="70"/>
      <c r="H125" s="70"/>
    </row>
    <row r="126" spans="1:8" ht="13.5" thickBot="1">
      <c r="A126" s="77"/>
      <c r="B126" s="77"/>
      <c r="C126" s="77"/>
      <c r="D126" s="77"/>
      <c r="E126" s="81"/>
      <c r="F126" s="71"/>
      <c r="G126" s="71"/>
      <c r="H126" s="71"/>
    </row>
    <row r="127" spans="1:8" ht="12.75">
      <c r="A127" s="2"/>
      <c r="B127" s="2"/>
      <c r="C127" s="2"/>
      <c r="D127" s="2"/>
      <c r="E127" s="2"/>
      <c r="F127" s="2"/>
      <c r="G127" s="2"/>
      <c r="H127" s="2"/>
    </row>
    <row r="128" spans="1:8" ht="12.75">
      <c r="A128" s="2"/>
      <c r="B128" s="2"/>
      <c r="C128" s="2"/>
      <c r="D128" s="2"/>
      <c r="E128" s="2"/>
      <c r="F128" s="2"/>
      <c r="G128" s="2"/>
      <c r="H128" s="2"/>
    </row>
    <row r="129" spans="1:8" ht="12.75">
      <c r="A129" s="2"/>
      <c r="B129" s="2"/>
      <c r="C129" s="2"/>
      <c r="D129" s="2"/>
      <c r="E129" s="2"/>
      <c r="F129" s="2"/>
      <c r="G129" s="2"/>
      <c r="H129" s="2"/>
    </row>
    <row r="130" ht="13.5" thickBot="1"/>
    <row r="131" spans="1:8" ht="12.75">
      <c r="A131" s="114" t="s">
        <v>782</v>
      </c>
      <c r="B131" s="114"/>
      <c r="C131" s="114" t="s">
        <v>784</v>
      </c>
      <c r="D131" s="114"/>
      <c r="E131" s="116" t="s">
        <v>72</v>
      </c>
      <c r="F131" s="115" t="s">
        <v>784</v>
      </c>
      <c r="G131" s="115"/>
      <c r="H131" s="115" t="s">
        <v>72</v>
      </c>
    </row>
    <row r="132" spans="1:8" ht="12.75">
      <c r="A132" s="128" t="s">
        <v>781</v>
      </c>
      <c r="B132" s="128" t="s">
        <v>783</v>
      </c>
      <c r="C132" s="128" t="s">
        <v>785</v>
      </c>
      <c r="D132" s="128" t="s">
        <v>479</v>
      </c>
      <c r="E132" s="130" t="s">
        <v>785</v>
      </c>
      <c r="F132" s="129" t="s">
        <v>460</v>
      </c>
      <c r="G132" s="129" t="s">
        <v>479</v>
      </c>
      <c r="H132" s="129" t="s">
        <v>460</v>
      </c>
    </row>
    <row r="133" spans="1:8" ht="13.5" thickBot="1">
      <c r="A133" s="117"/>
      <c r="B133" s="117"/>
      <c r="C133" s="117"/>
      <c r="D133" s="117"/>
      <c r="E133" s="118" t="s">
        <v>481</v>
      </c>
      <c r="F133" s="325"/>
      <c r="G133" s="325"/>
      <c r="H133" s="325" t="s">
        <v>481</v>
      </c>
    </row>
    <row r="134" spans="1:8" ht="13.5" thickBot="1">
      <c r="A134" s="117" t="s">
        <v>435</v>
      </c>
      <c r="B134" s="117" t="s">
        <v>436</v>
      </c>
      <c r="C134" s="117" t="s">
        <v>437</v>
      </c>
      <c r="D134" s="117" t="s">
        <v>747</v>
      </c>
      <c r="E134" s="118" t="s">
        <v>829</v>
      </c>
      <c r="F134" s="325" t="s">
        <v>203</v>
      </c>
      <c r="G134" s="325" t="s">
        <v>178</v>
      </c>
      <c r="H134" s="325" t="s">
        <v>179</v>
      </c>
    </row>
    <row r="135" spans="1:8" ht="12.75">
      <c r="A135" s="128"/>
      <c r="B135" s="128"/>
      <c r="C135" s="128"/>
      <c r="D135" s="128"/>
      <c r="E135" s="130"/>
      <c r="F135" s="129"/>
      <c r="G135" s="129"/>
      <c r="H135" s="129"/>
    </row>
    <row r="136" spans="1:8" ht="12.75">
      <c r="A136" s="75" t="s">
        <v>982</v>
      </c>
      <c r="B136" s="75" t="s">
        <v>748</v>
      </c>
      <c r="C136" s="78">
        <v>8146</v>
      </c>
      <c r="D136" s="78"/>
      <c r="E136" s="80">
        <f>SUM(C136+D136)</f>
        <v>8146</v>
      </c>
      <c r="F136" s="70"/>
      <c r="G136" s="70"/>
      <c r="H136" s="70"/>
    </row>
    <row r="137" spans="1:8" ht="12.75">
      <c r="A137" s="75"/>
      <c r="B137" s="75" t="s">
        <v>120</v>
      </c>
      <c r="C137" s="75"/>
      <c r="D137" s="75"/>
      <c r="E137" s="79"/>
      <c r="F137" s="70"/>
      <c r="G137" s="70"/>
      <c r="H137" s="70"/>
    </row>
    <row r="138" spans="1:8" ht="12.75">
      <c r="A138" s="75"/>
      <c r="B138" s="75" t="s">
        <v>121</v>
      </c>
      <c r="C138" s="75"/>
      <c r="D138" s="75"/>
      <c r="E138" s="79"/>
      <c r="F138" s="70"/>
      <c r="G138" s="70"/>
      <c r="H138" s="70"/>
    </row>
    <row r="139" spans="1:8" ht="12.75">
      <c r="A139" s="87" t="s">
        <v>44</v>
      </c>
      <c r="B139" s="87" t="s">
        <v>754</v>
      </c>
      <c r="C139" s="87"/>
      <c r="D139" s="87"/>
      <c r="E139" s="88"/>
      <c r="F139" s="119">
        <v>8146</v>
      </c>
      <c r="G139" s="119"/>
      <c r="H139" s="119">
        <f>SUM(F139+G139)</f>
        <v>8146</v>
      </c>
    </row>
    <row r="140" spans="1:8" ht="12.75">
      <c r="A140" s="75" t="s">
        <v>983</v>
      </c>
      <c r="B140" s="75" t="s">
        <v>776</v>
      </c>
      <c r="C140" s="78">
        <f>SUM(C136:C139)</f>
        <v>8146</v>
      </c>
      <c r="D140" s="78">
        <f>SUM(D136:D139)</f>
        <v>0</v>
      </c>
      <c r="E140" s="80">
        <f>SUM(C140+D140)</f>
        <v>8146</v>
      </c>
      <c r="F140" s="76">
        <f>SUM(F139)</f>
        <v>8146</v>
      </c>
      <c r="G140" s="76">
        <f>SUM(G139)</f>
        <v>0</v>
      </c>
      <c r="H140" s="76">
        <f>SUM(F140+G140)</f>
        <v>8146</v>
      </c>
    </row>
    <row r="141" spans="1:8" ht="12.75">
      <c r="A141" s="75"/>
      <c r="B141" s="75" t="s">
        <v>777</v>
      </c>
      <c r="C141" s="75"/>
      <c r="D141" s="75"/>
      <c r="E141" s="79"/>
      <c r="F141" s="70"/>
      <c r="G141" s="70"/>
      <c r="H141" s="70"/>
    </row>
    <row r="142" spans="1:8" ht="12.75">
      <c r="A142" s="75"/>
      <c r="B142" s="75"/>
      <c r="C142" s="75"/>
      <c r="D142" s="75"/>
      <c r="E142" s="79"/>
      <c r="F142" s="70"/>
      <c r="G142" s="70"/>
      <c r="H142" s="70"/>
    </row>
    <row r="143" spans="1:8" ht="12.75">
      <c r="A143" s="75" t="s">
        <v>985</v>
      </c>
      <c r="B143" s="75" t="s">
        <v>748</v>
      </c>
      <c r="C143" s="78">
        <v>71616</v>
      </c>
      <c r="D143" s="78"/>
      <c r="E143" s="80">
        <f>SUM(C143+D143)</f>
        <v>71616</v>
      </c>
      <c r="F143" s="70"/>
      <c r="G143" s="70"/>
      <c r="H143" s="70"/>
    </row>
    <row r="144" spans="1:8" ht="12.75">
      <c r="A144" s="75"/>
      <c r="B144" s="75" t="s">
        <v>120</v>
      </c>
      <c r="C144" s="75"/>
      <c r="D144" s="75"/>
      <c r="E144" s="79"/>
      <c r="F144" s="70"/>
      <c r="G144" s="70"/>
      <c r="H144" s="70"/>
    </row>
    <row r="145" spans="1:8" ht="12.75">
      <c r="A145" s="75"/>
      <c r="B145" s="75" t="s">
        <v>121</v>
      </c>
      <c r="C145" s="75"/>
      <c r="D145" s="75"/>
      <c r="E145" s="79"/>
      <c r="F145" s="70"/>
      <c r="G145" s="70"/>
      <c r="H145" s="70"/>
    </row>
    <row r="146" spans="1:8" ht="12.75">
      <c r="A146" s="75" t="s">
        <v>45</v>
      </c>
      <c r="B146" s="75" t="s">
        <v>661</v>
      </c>
      <c r="C146" s="75"/>
      <c r="D146" s="75"/>
      <c r="E146" s="79"/>
      <c r="F146" s="76">
        <v>70616</v>
      </c>
      <c r="G146" s="76"/>
      <c r="H146" s="76">
        <f>SUM(F146+G146)</f>
        <v>70616</v>
      </c>
    </row>
    <row r="147" spans="1:8" ht="12.75">
      <c r="A147" s="87" t="s">
        <v>46</v>
      </c>
      <c r="B147" s="87" t="s">
        <v>475</v>
      </c>
      <c r="C147" s="87"/>
      <c r="D147" s="87"/>
      <c r="E147" s="88"/>
      <c r="F147" s="119">
        <v>1000</v>
      </c>
      <c r="G147" s="89"/>
      <c r="H147" s="119">
        <f>SUM(F147+G147)</f>
        <v>1000</v>
      </c>
    </row>
    <row r="148" spans="1:8" ht="12.75">
      <c r="A148" s="75" t="s">
        <v>986</v>
      </c>
      <c r="B148" s="75" t="s">
        <v>126</v>
      </c>
      <c r="C148" s="78">
        <f>SUM(C143:C147)</f>
        <v>71616</v>
      </c>
      <c r="D148" s="78">
        <f>SUM(D143:D147)</f>
        <v>0</v>
      </c>
      <c r="E148" s="80">
        <f>SUM(C148+D148)</f>
        <v>71616</v>
      </c>
      <c r="F148" s="76">
        <f>SUM(F146:F147)</f>
        <v>71616</v>
      </c>
      <c r="G148" s="76">
        <f>SUM(G146:G147)</f>
        <v>0</v>
      </c>
      <c r="H148" s="76">
        <f>SUM(F148+G148)</f>
        <v>71616</v>
      </c>
    </row>
    <row r="149" spans="1:8" ht="12.75">
      <c r="A149" s="75"/>
      <c r="B149" s="75" t="s">
        <v>127</v>
      </c>
      <c r="C149" s="75"/>
      <c r="D149" s="75"/>
      <c r="E149" s="79"/>
      <c r="F149" s="70"/>
      <c r="G149" s="70"/>
      <c r="H149" s="70"/>
    </row>
    <row r="150" spans="1:8" ht="12.75">
      <c r="A150" s="75"/>
      <c r="B150" s="75"/>
      <c r="C150" s="75"/>
      <c r="D150" s="75"/>
      <c r="E150" s="79"/>
      <c r="F150" s="70"/>
      <c r="G150" s="70"/>
      <c r="H150" s="70"/>
    </row>
    <row r="151" spans="1:8" ht="12.75">
      <c r="A151" s="75" t="s">
        <v>84</v>
      </c>
      <c r="B151" s="75" t="s">
        <v>748</v>
      </c>
      <c r="C151" s="78">
        <v>92178</v>
      </c>
      <c r="D151" s="78"/>
      <c r="E151" s="80">
        <f>SUM(C151+D151)</f>
        <v>92178</v>
      </c>
      <c r="F151" s="70"/>
      <c r="G151" s="70"/>
      <c r="H151" s="70"/>
    </row>
    <row r="152" spans="1:8" ht="12.75">
      <c r="A152" s="75"/>
      <c r="B152" s="75" t="s">
        <v>120</v>
      </c>
      <c r="C152" s="75"/>
      <c r="D152" s="75"/>
      <c r="E152" s="79"/>
      <c r="F152" s="70"/>
      <c r="G152" s="70"/>
      <c r="H152" s="70"/>
    </row>
    <row r="153" spans="1:8" ht="12.75">
      <c r="A153" s="75"/>
      <c r="B153" s="75" t="s">
        <v>121</v>
      </c>
      <c r="C153" s="75"/>
      <c r="D153" s="75"/>
      <c r="E153" s="79"/>
      <c r="F153" s="70"/>
      <c r="G153" s="70"/>
      <c r="H153" s="70"/>
    </row>
    <row r="154" spans="1:8" ht="12.75">
      <c r="A154" s="87" t="s">
        <v>61</v>
      </c>
      <c r="B154" s="87" t="s">
        <v>504</v>
      </c>
      <c r="C154" s="87"/>
      <c r="D154" s="87"/>
      <c r="E154" s="88"/>
      <c r="F154" s="119">
        <v>92178</v>
      </c>
      <c r="G154" s="119"/>
      <c r="H154" s="119">
        <f>SUM(F154+G154)</f>
        <v>92178</v>
      </c>
    </row>
    <row r="155" spans="1:8" ht="12.75">
      <c r="A155" s="75" t="s">
        <v>990</v>
      </c>
      <c r="B155" s="75" t="s">
        <v>842</v>
      </c>
      <c r="C155" s="78">
        <f>SUM(C151:C154)</f>
        <v>92178</v>
      </c>
      <c r="D155" s="78">
        <f>SUM(D151:D154)</f>
        <v>0</v>
      </c>
      <c r="E155" s="80">
        <f>SUM(C155+D155)</f>
        <v>92178</v>
      </c>
      <c r="F155" s="76">
        <f>SUM(F154)</f>
        <v>92178</v>
      </c>
      <c r="G155" s="76">
        <f>SUM(G154)</f>
        <v>0</v>
      </c>
      <c r="H155" s="76">
        <f>SUM(F155+G155)</f>
        <v>92178</v>
      </c>
    </row>
    <row r="156" spans="1:8" ht="12.75">
      <c r="A156" s="75"/>
      <c r="B156" s="75"/>
      <c r="C156" s="78"/>
      <c r="D156" s="78"/>
      <c r="E156" s="80"/>
      <c r="F156" s="76"/>
      <c r="G156" s="76"/>
      <c r="H156" s="76"/>
    </row>
    <row r="157" spans="1:8" ht="12.75">
      <c r="A157" s="75" t="s">
        <v>401</v>
      </c>
      <c r="B157" s="75" t="s">
        <v>748</v>
      </c>
      <c r="C157" s="78">
        <v>294407</v>
      </c>
      <c r="D157" s="78"/>
      <c r="E157" s="80">
        <f>SUM(C157+D157)</f>
        <v>294407</v>
      </c>
      <c r="F157" s="76"/>
      <c r="G157" s="76"/>
      <c r="H157" s="76"/>
    </row>
    <row r="158" spans="1:8" ht="12.75">
      <c r="A158" s="75"/>
      <c r="B158" s="75" t="s">
        <v>120</v>
      </c>
      <c r="C158" s="78"/>
      <c r="D158" s="78"/>
      <c r="E158" s="80"/>
      <c r="F158" s="76"/>
      <c r="G158" s="76"/>
      <c r="H158" s="76"/>
    </row>
    <row r="159" spans="1:8" ht="12.75">
      <c r="A159" s="75"/>
      <c r="B159" s="75" t="s">
        <v>121</v>
      </c>
      <c r="C159" s="78"/>
      <c r="D159" s="78"/>
      <c r="E159" s="80"/>
      <c r="F159" s="76"/>
      <c r="G159" s="76"/>
      <c r="H159" s="76"/>
    </row>
    <row r="160" spans="1:8" ht="12.75">
      <c r="A160" s="87" t="s">
        <v>77</v>
      </c>
      <c r="B160" s="87" t="s">
        <v>661</v>
      </c>
      <c r="C160" s="356"/>
      <c r="D160" s="356"/>
      <c r="E160" s="121"/>
      <c r="F160" s="119">
        <v>294407</v>
      </c>
      <c r="G160" s="119"/>
      <c r="H160" s="119">
        <f>SUM(F160+G160)</f>
        <v>294407</v>
      </c>
    </row>
    <row r="161" spans="1:8" ht="12.75">
      <c r="A161" s="75" t="s">
        <v>402</v>
      </c>
      <c r="B161" s="75" t="s">
        <v>170</v>
      </c>
      <c r="C161" s="78">
        <f>SUM(C157:C160)</f>
        <v>294407</v>
      </c>
      <c r="D161" s="78">
        <f>SUM(D157:D160)</f>
        <v>0</v>
      </c>
      <c r="E161" s="80">
        <f>SUM(C161+D161)</f>
        <v>294407</v>
      </c>
      <c r="F161" s="76">
        <f>SUM(F160)</f>
        <v>294407</v>
      </c>
      <c r="G161" s="76">
        <f>SUM(G160)</f>
        <v>0</v>
      </c>
      <c r="H161" s="76">
        <f>SUM(F161+G161)</f>
        <v>294407</v>
      </c>
    </row>
    <row r="162" spans="1:8" ht="13.5" thickBot="1">
      <c r="A162" s="77"/>
      <c r="B162" s="77"/>
      <c r="C162" s="77"/>
      <c r="D162" s="77"/>
      <c r="E162" s="81"/>
      <c r="F162" s="71"/>
      <c r="G162" s="71"/>
      <c r="H162" s="71"/>
    </row>
    <row r="163" spans="1:8" ht="12.75">
      <c r="A163" s="91">
        <v>852</v>
      </c>
      <c r="B163" s="74" t="s">
        <v>991</v>
      </c>
      <c r="C163" s="82">
        <f>SUM(C102+C122+C140+C148+C155+C161)</f>
        <v>3590447</v>
      </c>
      <c r="D163" s="82">
        <f>SUM(D102+D122+D140+D148+D155+D161)</f>
        <v>0</v>
      </c>
      <c r="E163" s="83">
        <f>SUM(C163+D163)</f>
        <v>3590447</v>
      </c>
      <c r="F163" s="82">
        <f>SUM(F102+F122+F140+F148+F155+F161)</f>
        <v>3590447</v>
      </c>
      <c r="G163" s="82">
        <f>SUM(G102+G122+G140+G148+G155+G161)</f>
        <v>0</v>
      </c>
      <c r="H163" s="154">
        <f>SUM(F163+G163)</f>
        <v>3590447</v>
      </c>
    </row>
    <row r="164" spans="1:8" ht="13.5" thickBot="1">
      <c r="A164" s="75"/>
      <c r="B164" s="75"/>
      <c r="C164" s="75"/>
      <c r="D164" s="75"/>
      <c r="E164" s="79"/>
      <c r="F164" s="70"/>
      <c r="G164" s="2"/>
      <c r="H164" s="79"/>
    </row>
    <row r="165" spans="1:8" ht="13.5" thickBot="1">
      <c r="A165" s="92"/>
      <c r="B165" s="92" t="s">
        <v>459</v>
      </c>
      <c r="C165" s="93">
        <f>SUM(C22+C34+C64+C73+C163)</f>
        <v>3803805</v>
      </c>
      <c r="D165" s="93">
        <f>SUM(D22+D34+D64+D73+D163)</f>
        <v>0</v>
      </c>
      <c r="E165" s="122">
        <f>SUM(C165+D165)</f>
        <v>3803805</v>
      </c>
      <c r="F165" s="93">
        <f>SUM(F22+F34+F64+F73+F163)</f>
        <v>3803805</v>
      </c>
      <c r="G165" s="93">
        <f>SUM(G22+G34+G64+G73+G163)</f>
        <v>0</v>
      </c>
      <c r="H165" s="122">
        <f>SUM(F165+G165)</f>
        <v>3803805</v>
      </c>
    </row>
    <row r="175" spans="2:3" ht="12.75">
      <c r="B175" s="65" t="s">
        <v>128</v>
      </c>
      <c r="C175" s="65"/>
    </row>
    <row r="176" spans="2:3" ht="12.75">
      <c r="B176" s="65" t="s">
        <v>129</v>
      </c>
      <c r="C176" s="65"/>
    </row>
    <row r="179" ht="13.5" thickBot="1"/>
    <row r="180" spans="1:3" ht="12.75">
      <c r="A180" s="114" t="s">
        <v>782</v>
      </c>
      <c r="B180" s="116"/>
      <c r="C180" s="115" t="s">
        <v>784</v>
      </c>
    </row>
    <row r="181" spans="1:3" ht="13.5" thickBot="1">
      <c r="A181" s="117" t="s">
        <v>781</v>
      </c>
      <c r="B181" s="118" t="s">
        <v>783</v>
      </c>
      <c r="C181" s="325" t="s">
        <v>785</v>
      </c>
    </row>
    <row r="182" spans="1:3" ht="13.5" thickBot="1">
      <c r="A182" s="117" t="s">
        <v>435</v>
      </c>
      <c r="B182" s="118" t="s">
        <v>436</v>
      </c>
      <c r="C182" s="325" t="s">
        <v>437</v>
      </c>
    </row>
    <row r="183" spans="1:3" ht="12.75">
      <c r="A183" s="75"/>
      <c r="B183" s="79"/>
      <c r="C183" s="70"/>
    </row>
    <row r="184" spans="1:5" ht="12.75">
      <c r="A184" s="87" t="s">
        <v>130</v>
      </c>
      <c r="B184" s="88" t="s">
        <v>418</v>
      </c>
      <c r="C184" s="119">
        <v>23000</v>
      </c>
      <c r="D184" s="324"/>
      <c r="E184" s="324"/>
    </row>
    <row r="185" spans="1:5" ht="12.75">
      <c r="A185" s="75" t="s">
        <v>806</v>
      </c>
      <c r="B185" s="79" t="s">
        <v>807</v>
      </c>
      <c r="C185" s="76">
        <f>SUM(C184)</f>
        <v>23000</v>
      </c>
      <c r="D185" s="324"/>
      <c r="E185" s="324"/>
    </row>
    <row r="186" spans="1:3" ht="13.5" thickBot="1">
      <c r="A186" s="77"/>
      <c r="B186" s="81"/>
      <c r="C186" s="71"/>
    </row>
    <row r="187" spans="1:5" ht="12.75">
      <c r="A187" s="86">
        <v>750</v>
      </c>
      <c r="B187" s="79" t="s">
        <v>808</v>
      </c>
      <c r="C187" s="76">
        <v>23000</v>
      </c>
      <c r="D187" s="324"/>
      <c r="E187" s="324"/>
    </row>
    <row r="188" spans="1:3" ht="12.75">
      <c r="A188" s="75"/>
      <c r="B188" s="79"/>
      <c r="C188" s="70"/>
    </row>
    <row r="189" spans="1:3" ht="13.5" thickBot="1">
      <c r="A189" s="77"/>
      <c r="B189" s="81"/>
      <c r="C189" s="71"/>
    </row>
    <row r="191" ht="12.75">
      <c r="A191" t="s">
        <v>131</v>
      </c>
    </row>
    <row r="192" ht="12.75">
      <c r="A192" t="s">
        <v>132</v>
      </c>
    </row>
  </sheetData>
  <printOptions/>
  <pageMargins left="0.75" right="0.75" top="1" bottom="1" header="0.5" footer="0.5"/>
  <pageSetup horizontalDpi="300" verticalDpi="3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13"/>
  <sheetViews>
    <sheetView view="pageBreakPreview" zoomScaleSheetLayoutView="100" workbookViewId="0" topLeftCell="A1">
      <selection activeCell="A17" sqref="A17"/>
    </sheetView>
  </sheetViews>
  <sheetFormatPr defaultColWidth="9.00390625" defaultRowHeight="12.75"/>
  <cols>
    <col min="1" max="1" width="15.625" style="0" customWidth="1"/>
    <col min="2" max="2" width="45.625" style="0" customWidth="1"/>
    <col min="3" max="3" width="13.875" style="0" customWidth="1"/>
    <col min="4" max="4" width="14.125" style="0" customWidth="1"/>
    <col min="5" max="5" width="15.875" style="0" customWidth="1"/>
    <col min="6" max="6" width="13.00390625" style="0" customWidth="1"/>
    <col min="7" max="7" width="14.25390625" style="0" customWidth="1"/>
  </cols>
  <sheetData>
    <row r="1" spans="1:8" ht="12.75">
      <c r="A1" s="43"/>
      <c r="B1" s="43"/>
      <c r="C1" s="43" t="s">
        <v>348</v>
      </c>
      <c r="D1" s="43"/>
      <c r="E1" s="43"/>
      <c r="F1" s="66"/>
      <c r="G1" s="66"/>
      <c r="H1" s="177"/>
    </row>
    <row r="2" spans="1:8" ht="12.75">
      <c r="A2" s="43"/>
      <c r="B2" s="43"/>
      <c r="C2" s="43" t="s">
        <v>349</v>
      </c>
      <c r="D2" s="43"/>
      <c r="E2" s="43"/>
      <c r="F2" s="66"/>
      <c r="G2" s="66"/>
      <c r="H2" s="177"/>
    </row>
    <row r="3" spans="1:8" ht="12.75">
      <c r="A3" s="43"/>
      <c r="B3" s="43"/>
      <c r="C3" s="43" t="s">
        <v>350</v>
      </c>
      <c r="D3" s="43"/>
      <c r="E3" s="43"/>
      <c r="F3" s="66"/>
      <c r="G3" s="66"/>
      <c r="H3" s="177"/>
    </row>
    <row r="4" spans="1:8" ht="12.75">
      <c r="A4" s="43"/>
      <c r="B4" s="43"/>
      <c r="C4" s="43"/>
      <c r="D4" s="43"/>
      <c r="E4" s="43"/>
      <c r="F4" s="66"/>
      <c r="G4" s="66"/>
      <c r="H4" s="177"/>
    </row>
    <row r="5" spans="1:8" ht="12.75">
      <c r="A5" s="43"/>
      <c r="B5" s="43"/>
      <c r="C5" s="43"/>
      <c r="D5" s="43"/>
      <c r="E5" s="43"/>
      <c r="F5" s="66"/>
      <c r="G5" s="66"/>
      <c r="H5" s="177"/>
    </row>
    <row r="6" spans="1:8" ht="12.75">
      <c r="A6" s="43"/>
      <c r="B6" s="47" t="s">
        <v>276</v>
      </c>
      <c r="C6" s="47"/>
      <c r="D6" s="47"/>
      <c r="E6" s="214"/>
      <c r="F6" s="178"/>
      <c r="G6" s="178"/>
      <c r="H6" s="177"/>
    </row>
    <row r="7" spans="1:8" ht="12.75">
      <c r="A7" s="214"/>
      <c r="B7" s="47"/>
      <c r="C7" s="47"/>
      <c r="D7" s="47"/>
      <c r="E7" s="214"/>
      <c r="F7" s="178"/>
      <c r="G7" s="178"/>
      <c r="H7" s="177"/>
    </row>
    <row r="8" spans="1:8" ht="13.5" thickBot="1">
      <c r="A8" s="215"/>
      <c r="B8" s="215"/>
      <c r="C8" s="215"/>
      <c r="D8" s="215"/>
      <c r="E8" s="215"/>
      <c r="F8" s="215"/>
      <c r="G8" s="215"/>
      <c r="H8" s="177"/>
    </row>
    <row r="9" spans="1:8" ht="13.5" thickTop="1">
      <c r="A9" s="157" t="s">
        <v>782</v>
      </c>
      <c r="B9" s="47"/>
      <c r="C9" s="47"/>
      <c r="D9" s="47"/>
      <c r="E9" s="157" t="s">
        <v>784</v>
      </c>
      <c r="F9" s="214"/>
      <c r="G9" s="157" t="s">
        <v>72</v>
      </c>
      <c r="H9" s="177"/>
    </row>
    <row r="10" spans="1:8" ht="12.75">
      <c r="A10" s="216" t="s">
        <v>781</v>
      </c>
      <c r="B10" s="47" t="s">
        <v>783</v>
      </c>
      <c r="C10" s="47"/>
      <c r="D10" s="47"/>
      <c r="E10" s="216" t="s">
        <v>460</v>
      </c>
      <c r="F10" s="214"/>
      <c r="G10" s="216" t="s">
        <v>460</v>
      </c>
      <c r="H10" s="177"/>
    </row>
    <row r="11" spans="1:8" ht="13.5" thickBot="1">
      <c r="A11" s="182"/>
      <c r="B11" s="217"/>
      <c r="C11" s="217"/>
      <c r="D11" s="217"/>
      <c r="E11" s="182"/>
      <c r="F11" s="180" t="s">
        <v>479</v>
      </c>
      <c r="G11" s="182" t="s">
        <v>481</v>
      </c>
      <c r="H11" s="177"/>
    </row>
    <row r="12" spans="1:8" ht="14.25" thickBot="1" thickTop="1">
      <c r="A12" s="218" t="s">
        <v>435</v>
      </c>
      <c r="B12" s="219" t="s">
        <v>436</v>
      </c>
      <c r="C12" s="219"/>
      <c r="D12" s="219"/>
      <c r="E12" s="218" t="s">
        <v>437</v>
      </c>
      <c r="F12" s="212" t="s">
        <v>747</v>
      </c>
      <c r="G12" s="218" t="s">
        <v>829</v>
      </c>
      <c r="H12" s="177"/>
    </row>
    <row r="13" spans="1:8" ht="12.75">
      <c r="A13" s="216"/>
      <c r="B13" s="211"/>
      <c r="C13" s="211"/>
      <c r="D13" s="211"/>
      <c r="E13" s="216"/>
      <c r="F13" s="214"/>
      <c r="G13" s="220"/>
      <c r="H13" s="177"/>
    </row>
    <row r="14" spans="1:8" ht="12.75">
      <c r="A14" s="220" t="s">
        <v>788</v>
      </c>
      <c r="B14" s="214" t="s">
        <v>789</v>
      </c>
      <c r="C14" s="214"/>
      <c r="D14" s="214"/>
      <c r="E14" s="221">
        <f>SUM(E115)</f>
        <v>1514053.06</v>
      </c>
      <c r="F14" s="222">
        <f>SUM(F115)</f>
        <v>0</v>
      </c>
      <c r="G14" s="221">
        <f>SUM(G115)</f>
        <v>1514053.06</v>
      </c>
      <c r="H14" s="177"/>
    </row>
    <row r="15" spans="1:8" ht="12.75">
      <c r="A15" s="223">
        <v>400</v>
      </c>
      <c r="B15" s="214" t="s">
        <v>726</v>
      </c>
      <c r="C15" s="214"/>
      <c r="D15" s="214"/>
      <c r="E15" s="221">
        <f>SUM(E133)</f>
        <v>362840</v>
      </c>
      <c r="F15" s="222">
        <f>SUM(F133)</f>
        <v>0</v>
      </c>
      <c r="G15" s="221">
        <f>SUM(G133)</f>
        <v>362840</v>
      </c>
      <c r="H15" s="177"/>
    </row>
    <row r="16" spans="1:8" ht="12.75">
      <c r="A16" s="223">
        <v>600</v>
      </c>
      <c r="B16" s="214" t="s">
        <v>461</v>
      </c>
      <c r="C16" s="214"/>
      <c r="D16" s="214"/>
      <c r="E16" s="221">
        <f>SUM(E162)</f>
        <v>2140380</v>
      </c>
      <c r="F16" s="222">
        <f>SUM(F162)</f>
        <v>0</v>
      </c>
      <c r="G16" s="221">
        <f>SUM(G162)</f>
        <v>2140380</v>
      </c>
      <c r="H16" s="177"/>
    </row>
    <row r="17" spans="1:8" ht="12.75">
      <c r="A17" s="223">
        <v>700</v>
      </c>
      <c r="B17" s="214" t="s">
        <v>796</v>
      </c>
      <c r="C17" s="214"/>
      <c r="D17" s="214"/>
      <c r="E17" s="221">
        <f>SUM(E190)</f>
        <v>543228</v>
      </c>
      <c r="F17" s="222">
        <f>SUM(F190)</f>
        <v>0</v>
      </c>
      <c r="G17" s="221">
        <f>SUM(G190)</f>
        <v>543228</v>
      </c>
      <c r="H17" s="177"/>
    </row>
    <row r="18" spans="1:8" ht="12.75">
      <c r="A18" s="223">
        <v>710</v>
      </c>
      <c r="B18" s="224" t="s">
        <v>363</v>
      </c>
      <c r="C18" s="214"/>
      <c r="D18" s="214"/>
      <c r="E18" s="221">
        <f>SUM(E195)</f>
        <v>43180</v>
      </c>
      <c r="F18" s="222">
        <f>SUM(F195)</f>
        <v>0</v>
      </c>
      <c r="G18" s="221">
        <f>SUM(G195)</f>
        <v>43180</v>
      </c>
      <c r="H18" s="177"/>
    </row>
    <row r="19" spans="1:8" ht="12.75">
      <c r="A19" s="223">
        <v>730</v>
      </c>
      <c r="B19" s="214" t="s">
        <v>462</v>
      </c>
      <c r="C19" s="214"/>
      <c r="D19" s="214"/>
      <c r="E19" s="221">
        <f>SUM(E201)</f>
        <v>20200</v>
      </c>
      <c r="F19" s="222">
        <f>SUM(F201)</f>
        <v>0</v>
      </c>
      <c r="G19" s="221">
        <f>SUM(G201)</f>
        <v>20200</v>
      </c>
      <c r="H19" s="177"/>
    </row>
    <row r="20" spans="1:8" ht="12.75">
      <c r="A20" s="223">
        <v>750</v>
      </c>
      <c r="B20" s="214" t="s">
        <v>808</v>
      </c>
      <c r="C20" s="214"/>
      <c r="D20" s="214"/>
      <c r="E20" s="221">
        <f>SUM(E245)</f>
        <v>1236279.52</v>
      </c>
      <c r="F20" s="222">
        <f>SUM(F245)</f>
        <v>0</v>
      </c>
      <c r="G20" s="221">
        <f>SUM(G245)</f>
        <v>1236279.52</v>
      </c>
      <c r="H20" s="177"/>
    </row>
    <row r="21" spans="1:8" ht="12.75">
      <c r="A21" s="223">
        <v>751</v>
      </c>
      <c r="B21" s="214" t="s">
        <v>749</v>
      </c>
      <c r="C21" s="214"/>
      <c r="D21" s="214"/>
      <c r="E21" s="221">
        <f>SUM(E270)</f>
        <v>30853</v>
      </c>
      <c r="F21" s="222">
        <f>SUM(F270)</f>
        <v>0</v>
      </c>
      <c r="G21" s="221">
        <f>SUM(G270)</f>
        <v>30853</v>
      </c>
      <c r="H21" s="177"/>
    </row>
    <row r="22" spans="1:8" ht="12.75">
      <c r="A22" s="223"/>
      <c r="B22" s="214" t="s">
        <v>751</v>
      </c>
      <c r="C22" s="214"/>
      <c r="D22" s="214"/>
      <c r="E22" s="221"/>
      <c r="F22" s="225"/>
      <c r="G22" s="220"/>
      <c r="H22" s="177"/>
    </row>
    <row r="23" spans="1:8" ht="12.75">
      <c r="A23" s="223">
        <v>754</v>
      </c>
      <c r="B23" s="214" t="s">
        <v>734</v>
      </c>
      <c r="C23" s="214"/>
      <c r="D23" s="214"/>
      <c r="E23" s="221">
        <f>SUM(E298)</f>
        <v>99250</v>
      </c>
      <c r="F23" s="222">
        <f>SUM(F298)</f>
        <v>0</v>
      </c>
      <c r="G23" s="221">
        <f>SUM(G298)</f>
        <v>99250</v>
      </c>
      <c r="H23" s="177"/>
    </row>
    <row r="24" spans="1:8" ht="12.75">
      <c r="A24" s="223">
        <v>756</v>
      </c>
      <c r="B24" s="224" t="s">
        <v>63</v>
      </c>
      <c r="C24" s="214"/>
      <c r="D24" s="214"/>
      <c r="E24" s="221">
        <f>SUM(E304)</f>
        <v>22000</v>
      </c>
      <c r="F24" s="222">
        <f>SUM(F304)</f>
        <v>0</v>
      </c>
      <c r="G24" s="221">
        <f>SUM(G304)</f>
        <v>22000</v>
      </c>
      <c r="H24" s="177"/>
    </row>
    <row r="25" spans="1:8" ht="12.75">
      <c r="A25" s="223"/>
      <c r="B25" s="224" t="s">
        <v>64</v>
      </c>
      <c r="C25" s="214"/>
      <c r="D25" s="214"/>
      <c r="E25" s="221"/>
      <c r="F25" s="226"/>
      <c r="G25" s="221"/>
      <c r="H25" s="177"/>
    </row>
    <row r="26" spans="1:8" ht="12.75">
      <c r="A26" s="223">
        <v>757</v>
      </c>
      <c r="B26" s="224" t="s">
        <v>19</v>
      </c>
      <c r="C26" s="214"/>
      <c r="D26" s="214"/>
      <c r="E26" s="221">
        <f>SUM(E312)</f>
        <v>4000</v>
      </c>
      <c r="F26" s="222">
        <f>SUM(F312)</f>
        <v>0</v>
      </c>
      <c r="G26" s="221">
        <f>SUM(G312)</f>
        <v>4000</v>
      </c>
      <c r="H26" s="177"/>
    </row>
    <row r="27" spans="1:8" ht="12.75">
      <c r="A27" s="223">
        <v>758</v>
      </c>
      <c r="B27" s="214" t="s">
        <v>431</v>
      </c>
      <c r="C27" s="214"/>
      <c r="D27" s="214"/>
      <c r="E27" s="221">
        <f>SUM(E317)</f>
        <v>100000</v>
      </c>
      <c r="F27" s="222">
        <f>SUM(F317)</f>
        <v>0</v>
      </c>
      <c r="G27" s="221">
        <f>SUM(G317)</f>
        <v>100000</v>
      </c>
      <c r="H27" s="177"/>
    </row>
    <row r="28" spans="1:8" ht="12.75">
      <c r="A28" s="223">
        <v>801</v>
      </c>
      <c r="B28" s="214" t="s">
        <v>434</v>
      </c>
      <c r="C28" s="214"/>
      <c r="D28" s="214"/>
      <c r="E28" s="221">
        <f>SUM(E470)</f>
        <v>9567591.999999998</v>
      </c>
      <c r="F28" s="222">
        <f>SUM(F470)</f>
        <v>113693.66</v>
      </c>
      <c r="G28" s="221">
        <f>SUM(G470)</f>
        <v>9681285.659999998</v>
      </c>
      <c r="H28" s="177"/>
    </row>
    <row r="29" spans="1:8" ht="12.75">
      <c r="A29" s="223">
        <v>851</v>
      </c>
      <c r="B29" s="214" t="s">
        <v>458</v>
      </c>
      <c r="C29" s="214"/>
      <c r="D29" s="214"/>
      <c r="E29" s="221">
        <f>SUM(E490)</f>
        <v>144362.39</v>
      </c>
      <c r="F29" s="222">
        <f>SUM(F490)</f>
        <v>0</v>
      </c>
      <c r="G29" s="221">
        <f>SUM(G490)</f>
        <v>144362.39</v>
      </c>
      <c r="H29" s="177"/>
    </row>
    <row r="30" spans="1:8" ht="12.75">
      <c r="A30" s="223">
        <v>852</v>
      </c>
      <c r="B30" s="214" t="s">
        <v>991</v>
      </c>
      <c r="C30" s="214"/>
      <c r="D30" s="214"/>
      <c r="E30" s="221">
        <f>SUM(E586)</f>
        <v>5275844</v>
      </c>
      <c r="F30" s="222">
        <f>SUM(F586)</f>
        <v>0</v>
      </c>
      <c r="G30" s="221">
        <f>SUM(G586)</f>
        <v>5275844</v>
      </c>
      <c r="H30" s="177"/>
    </row>
    <row r="31" spans="1:8" ht="12.75">
      <c r="A31" s="223">
        <v>853</v>
      </c>
      <c r="B31" s="224" t="s">
        <v>253</v>
      </c>
      <c r="C31" s="214"/>
      <c r="D31" s="214"/>
      <c r="E31" s="221">
        <f>SUM(E592)</f>
        <v>684</v>
      </c>
      <c r="F31" s="221">
        <f>SUM(F592)</f>
        <v>0</v>
      </c>
      <c r="G31" s="221">
        <f>SUM(G592)</f>
        <v>684</v>
      </c>
      <c r="H31" s="177"/>
    </row>
    <row r="32" spans="1:8" ht="12.75">
      <c r="A32" s="223">
        <v>854</v>
      </c>
      <c r="B32" s="214" t="s">
        <v>440</v>
      </c>
      <c r="C32" s="214"/>
      <c r="D32" s="214"/>
      <c r="E32" s="221">
        <f>SUM(E634)</f>
        <v>931329</v>
      </c>
      <c r="F32" s="222">
        <f>SUM(F634)</f>
        <v>8012</v>
      </c>
      <c r="G32" s="221">
        <f>SUM(G634)</f>
        <v>939341</v>
      </c>
      <c r="H32" s="177"/>
    </row>
    <row r="33" spans="1:8" ht="12.75">
      <c r="A33" s="223">
        <v>900</v>
      </c>
      <c r="B33" s="214" t="s">
        <v>744</v>
      </c>
      <c r="C33" s="214"/>
      <c r="D33" s="214"/>
      <c r="E33" s="221">
        <f>SUM(E695)</f>
        <v>735464.5</v>
      </c>
      <c r="F33" s="222">
        <f>SUM(F695)</f>
        <v>0</v>
      </c>
      <c r="G33" s="221">
        <f>SUM(G695)</f>
        <v>735464.5</v>
      </c>
      <c r="H33" s="177"/>
    </row>
    <row r="34" spans="1:8" ht="12.75">
      <c r="A34" s="223">
        <v>921</v>
      </c>
      <c r="B34" s="214" t="s">
        <v>441</v>
      </c>
      <c r="C34" s="214"/>
      <c r="D34" s="214"/>
      <c r="E34" s="221">
        <f>SUM(E714)</f>
        <v>519920</v>
      </c>
      <c r="F34" s="222">
        <f>SUM(F714)</f>
        <v>0</v>
      </c>
      <c r="G34" s="221">
        <f>SUM(G714)</f>
        <v>519920</v>
      </c>
      <c r="H34" s="177"/>
    </row>
    <row r="35" spans="1:8" ht="12.75">
      <c r="A35" s="223">
        <v>926</v>
      </c>
      <c r="B35" s="214" t="s">
        <v>463</v>
      </c>
      <c r="C35" s="214"/>
      <c r="D35" s="214"/>
      <c r="E35" s="221">
        <f>SUM(E724)</f>
        <v>103150</v>
      </c>
      <c r="F35" s="222">
        <f>SUM(F724)</f>
        <v>0</v>
      </c>
      <c r="G35" s="221">
        <f>SUM(G724)</f>
        <v>103150</v>
      </c>
      <c r="H35" s="177"/>
    </row>
    <row r="36" spans="1:8" ht="13.5" thickBot="1">
      <c r="A36" s="227"/>
      <c r="B36" s="228"/>
      <c r="C36" s="228"/>
      <c r="D36" s="228"/>
      <c r="E36" s="229"/>
      <c r="F36" s="225"/>
      <c r="G36" s="220"/>
      <c r="H36" s="177"/>
    </row>
    <row r="37" spans="1:8" ht="13.5" thickBot="1">
      <c r="A37" s="230"/>
      <c r="B37" s="231" t="s">
        <v>459</v>
      </c>
      <c r="C37" s="232"/>
      <c r="D37" s="232"/>
      <c r="E37" s="185">
        <f>SUM(E14:E36)</f>
        <v>23394609.47</v>
      </c>
      <c r="F37" s="184">
        <f>SUM(F14:F36)</f>
        <v>121705.66</v>
      </c>
      <c r="G37" s="185">
        <f>SUM(E37:F37)</f>
        <v>23516315.13</v>
      </c>
      <c r="H37" s="177"/>
    </row>
    <row r="38" spans="1:8" ht="12.75">
      <c r="A38" s="214"/>
      <c r="B38" s="214"/>
      <c r="C38" s="214"/>
      <c r="D38" s="214"/>
      <c r="E38" s="214"/>
      <c r="F38" s="225"/>
      <c r="G38" s="214"/>
      <c r="H38" s="177"/>
    </row>
    <row r="39" spans="1:8" ht="12.75">
      <c r="A39" s="214"/>
      <c r="B39" s="214"/>
      <c r="C39" s="214"/>
      <c r="D39" s="214"/>
      <c r="E39" s="214"/>
      <c r="F39" s="225"/>
      <c r="G39" s="214"/>
      <c r="H39" s="177"/>
    </row>
    <row r="40" spans="1:8" ht="12.75">
      <c r="A40" s="214"/>
      <c r="B40" s="214"/>
      <c r="C40" s="214"/>
      <c r="D40" s="214"/>
      <c r="E40" s="214"/>
      <c r="F40" s="225"/>
      <c r="G40" s="214"/>
      <c r="H40" s="177"/>
    </row>
    <row r="41" spans="1:8" ht="12.75">
      <c r="A41" s="214"/>
      <c r="B41" s="214"/>
      <c r="C41" s="214"/>
      <c r="D41" s="214"/>
      <c r="E41" s="214"/>
      <c r="F41" s="225"/>
      <c r="G41" s="214"/>
      <c r="H41" s="177"/>
    </row>
    <row r="42" spans="1:8" ht="12.75">
      <c r="A42" s="214"/>
      <c r="B42" s="214"/>
      <c r="C42" s="214"/>
      <c r="D42" s="214"/>
      <c r="E42" s="214"/>
      <c r="F42" s="225"/>
      <c r="G42" s="214"/>
      <c r="H42" s="177"/>
    </row>
    <row r="43" spans="1:8" ht="12.75">
      <c r="A43" s="214"/>
      <c r="B43" s="214"/>
      <c r="C43" s="214"/>
      <c r="D43" s="214"/>
      <c r="E43" s="214"/>
      <c r="F43" s="225"/>
      <c r="G43" s="214"/>
      <c r="H43" s="177"/>
    </row>
    <row r="44" spans="1:8" ht="12.75">
      <c r="A44" s="214"/>
      <c r="B44" s="214"/>
      <c r="C44" s="214"/>
      <c r="D44" s="214"/>
      <c r="E44" s="214"/>
      <c r="F44" s="225"/>
      <c r="G44" s="214"/>
      <c r="H44" s="177"/>
    </row>
    <row r="45" spans="1:8" ht="12.75">
      <c r="A45" s="214"/>
      <c r="B45" s="214"/>
      <c r="C45" s="214"/>
      <c r="D45" s="214"/>
      <c r="E45" s="214"/>
      <c r="F45" s="225"/>
      <c r="G45" s="214"/>
      <c r="H45" s="177"/>
    </row>
    <row r="46" spans="1:8" ht="12.75">
      <c r="A46" s="214"/>
      <c r="B46" s="214"/>
      <c r="C46" s="214"/>
      <c r="D46" s="214"/>
      <c r="E46" s="214"/>
      <c r="F46" s="225"/>
      <c r="G46" s="214"/>
      <c r="H46" s="177"/>
    </row>
    <row r="47" spans="1:8" ht="12.75">
      <c r="A47" s="214"/>
      <c r="B47" s="214"/>
      <c r="C47" s="214"/>
      <c r="D47" s="214"/>
      <c r="E47" s="214"/>
      <c r="F47" s="225"/>
      <c r="G47" s="214"/>
      <c r="H47" s="177"/>
    </row>
    <row r="48" spans="1:8" ht="12.75">
      <c r="A48" s="214"/>
      <c r="B48" s="214"/>
      <c r="C48" s="214"/>
      <c r="D48" s="214"/>
      <c r="E48" s="214"/>
      <c r="F48" s="225"/>
      <c r="G48" s="214"/>
      <c r="H48" s="177"/>
    </row>
    <row r="49" spans="1:8" ht="12.75">
      <c r="A49" s="214"/>
      <c r="B49" s="214"/>
      <c r="C49" s="214"/>
      <c r="D49" s="214"/>
      <c r="E49" s="214"/>
      <c r="F49" s="225"/>
      <c r="G49" s="214"/>
      <c r="H49" s="177"/>
    </row>
    <row r="50" spans="1:8" ht="12.75">
      <c r="A50" s="214"/>
      <c r="B50" s="214"/>
      <c r="C50" s="214"/>
      <c r="D50" s="214"/>
      <c r="E50" s="214"/>
      <c r="F50" s="225"/>
      <c r="G50" s="214"/>
      <c r="H50" s="177"/>
    </row>
    <row r="51" spans="1:8" ht="12.75">
      <c r="A51" s="214"/>
      <c r="B51" s="214"/>
      <c r="C51" s="214"/>
      <c r="D51" s="214"/>
      <c r="E51" s="214"/>
      <c r="F51" s="225"/>
      <c r="G51" s="214"/>
      <c r="H51" s="177"/>
    </row>
    <row r="52" spans="1:8" ht="12.75">
      <c r="A52" s="214"/>
      <c r="B52" s="214"/>
      <c r="C52" s="214"/>
      <c r="D52" s="214"/>
      <c r="E52" s="214"/>
      <c r="F52" s="225"/>
      <c r="G52" s="214"/>
      <c r="H52" s="177"/>
    </row>
    <row r="53" spans="1:8" ht="12.75">
      <c r="A53" s="214"/>
      <c r="B53" s="214"/>
      <c r="C53" s="214"/>
      <c r="D53" s="214"/>
      <c r="E53" s="214"/>
      <c r="F53" s="225"/>
      <c r="G53" s="214"/>
      <c r="H53" s="177"/>
    </row>
    <row r="54" spans="1:8" ht="12.75">
      <c r="A54" s="214"/>
      <c r="B54" s="214"/>
      <c r="C54" s="214"/>
      <c r="D54" s="214"/>
      <c r="E54" s="214"/>
      <c r="F54" s="225"/>
      <c r="G54" s="214"/>
      <c r="H54" s="177"/>
    </row>
    <row r="55" spans="1:8" ht="12.75">
      <c r="A55" s="214"/>
      <c r="B55" s="214"/>
      <c r="C55" s="214"/>
      <c r="D55" s="214"/>
      <c r="E55" s="214"/>
      <c r="F55" s="225"/>
      <c r="G55" s="214"/>
      <c r="H55" s="177"/>
    </row>
    <row r="56" spans="1:8" ht="12.75">
      <c r="A56" s="214"/>
      <c r="B56" s="214"/>
      <c r="C56" s="214"/>
      <c r="D56" s="214"/>
      <c r="E56" s="214"/>
      <c r="F56" s="225"/>
      <c r="G56" s="214"/>
      <c r="H56" s="177"/>
    </row>
    <row r="57" spans="1:8" ht="12.75">
      <c r="A57" s="214"/>
      <c r="B57" s="214"/>
      <c r="C57" s="214"/>
      <c r="D57" s="214"/>
      <c r="E57" s="214"/>
      <c r="F57" s="225"/>
      <c r="G57" s="214"/>
      <c r="H57" s="177"/>
    </row>
    <row r="58" spans="1:8" ht="12.75">
      <c r="A58" s="214"/>
      <c r="B58" s="214"/>
      <c r="C58" s="214"/>
      <c r="D58" s="214"/>
      <c r="E58" s="214"/>
      <c r="F58" s="225"/>
      <c r="G58" s="214"/>
      <c r="H58" s="177"/>
    </row>
    <row r="59" spans="1:8" ht="12.75">
      <c r="A59" s="214"/>
      <c r="B59" s="214"/>
      <c r="C59" s="214"/>
      <c r="D59" s="214"/>
      <c r="E59" s="214"/>
      <c r="F59" s="225"/>
      <c r="G59" s="214"/>
      <c r="H59" s="177"/>
    </row>
    <row r="60" spans="1:8" ht="12.75">
      <c r="A60" s="214"/>
      <c r="B60" s="214"/>
      <c r="C60" s="214"/>
      <c r="D60" s="214"/>
      <c r="E60" s="214"/>
      <c r="F60" s="225"/>
      <c r="G60" s="214"/>
      <c r="H60" s="177"/>
    </row>
    <row r="61" spans="1:8" ht="12.75">
      <c r="A61" s="214"/>
      <c r="B61" s="214"/>
      <c r="C61" s="214"/>
      <c r="D61" s="214"/>
      <c r="E61" s="214"/>
      <c r="F61" s="225"/>
      <c r="G61" s="214"/>
      <c r="H61" s="177"/>
    </row>
    <row r="62" spans="1:8" ht="12.75">
      <c r="A62" s="214"/>
      <c r="B62" s="214"/>
      <c r="C62" s="214"/>
      <c r="D62" s="214"/>
      <c r="E62" s="214"/>
      <c r="F62" s="225"/>
      <c r="G62" s="214"/>
      <c r="H62" s="177"/>
    </row>
    <row r="63" spans="1:8" ht="12.75">
      <c r="A63" s="214"/>
      <c r="B63" s="214"/>
      <c r="C63" s="214"/>
      <c r="D63" s="214"/>
      <c r="E63" s="214"/>
      <c r="F63" s="225"/>
      <c r="G63" s="214"/>
      <c r="H63" s="177"/>
    </row>
    <row r="64" spans="1:8" ht="12.75">
      <c r="A64" s="214"/>
      <c r="B64" s="214"/>
      <c r="C64" s="214"/>
      <c r="D64" s="214"/>
      <c r="E64" s="214"/>
      <c r="F64" s="225"/>
      <c r="G64" s="214"/>
      <c r="H64" s="177"/>
    </row>
    <row r="65" spans="1:8" ht="12.75">
      <c r="A65" s="214"/>
      <c r="B65" s="214"/>
      <c r="C65" s="214"/>
      <c r="D65" s="214"/>
      <c r="E65" s="214"/>
      <c r="F65" s="225"/>
      <c r="G65" s="214"/>
      <c r="H65" s="177"/>
    </row>
    <row r="66" spans="1:8" ht="12.75">
      <c r="A66" s="214"/>
      <c r="B66" s="214"/>
      <c r="C66" s="214"/>
      <c r="D66" s="214"/>
      <c r="E66" s="214"/>
      <c r="F66" s="225"/>
      <c r="G66" s="214"/>
      <c r="H66" s="177"/>
    </row>
    <row r="67" spans="1:8" ht="12.75">
      <c r="A67" s="214"/>
      <c r="B67" s="214"/>
      <c r="C67" s="214"/>
      <c r="D67" s="214"/>
      <c r="E67" s="214"/>
      <c r="F67" s="225"/>
      <c r="G67" s="214"/>
      <c r="H67" s="177"/>
    </row>
    <row r="68" spans="1:8" ht="12.75">
      <c r="A68" s="214"/>
      <c r="B68" s="214"/>
      <c r="C68" s="214"/>
      <c r="D68" s="214"/>
      <c r="E68" s="214"/>
      <c r="F68" s="225"/>
      <c r="G68" s="214"/>
      <c r="H68" s="177"/>
    </row>
    <row r="69" spans="1:8" ht="12.75">
      <c r="A69" s="214"/>
      <c r="B69" s="214"/>
      <c r="C69" s="214"/>
      <c r="D69" s="214"/>
      <c r="E69" s="214"/>
      <c r="F69" s="225"/>
      <c r="G69" s="214"/>
      <c r="H69" s="177"/>
    </row>
    <row r="70" spans="1:8" ht="12.75">
      <c r="A70" s="214"/>
      <c r="B70" s="214"/>
      <c r="C70" s="214"/>
      <c r="D70" s="214"/>
      <c r="E70" s="214"/>
      <c r="F70" s="225"/>
      <c r="G70" s="214"/>
      <c r="H70" s="177"/>
    </row>
    <row r="71" spans="1:8" ht="12.75">
      <c r="A71" s="214"/>
      <c r="B71" s="214"/>
      <c r="C71" s="214"/>
      <c r="D71" s="214"/>
      <c r="E71" s="214"/>
      <c r="F71" s="225"/>
      <c r="G71" s="214"/>
      <c r="H71" s="177"/>
    </row>
    <row r="72" spans="1:8" ht="12.75">
      <c r="A72" s="214"/>
      <c r="B72" s="214"/>
      <c r="C72" s="214"/>
      <c r="D72" s="214"/>
      <c r="E72" s="214"/>
      <c r="F72" s="225"/>
      <c r="G72" s="214"/>
      <c r="H72" s="177"/>
    </row>
    <row r="73" spans="1:8" ht="12.75">
      <c r="A73" s="214"/>
      <c r="B73" s="214"/>
      <c r="C73" s="214"/>
      <c r="D73" s="214"/>
      <c r="E73" s="214"/>
      <c r="F73" s="225"/>
      <c r="G73" s="214"/>
      <c r="H73" s="177"/>
    </row>
    <row r="74" spans="1:8" ht="12.75">
      <c r="A74" s="214"/>
      <c r="B74" s="214"/>
      <c r="C74" s="214"/>
      <c r="D74" s="214"/>
      <c r="E74" s="214"/>
      <c r="F74" s="225"/>
      <c r="G74" s="214"/>
      <c r="H74" s="177"/>
    </row>
    <row r="75" spans="1:8" ht="12.75">
      <c r="A75" s="214"/>
      <c r="B75" s="214"/>
      <c r="C75" s="214"/>
      <c r="D75" s="214"/>
      <c r="E75" s="214"/>
      <c r="F75" s="225"/>
      <c r="G75" s="214"/>
      <c r="H75" s="177"/>
    </row>
    <row r="76" spans="1:8" ht="12.75">
      <c r="A76" s="214"/>
      <c r="B76" s="214"/>
      <c r="C76" s="214"/>
      <c r="D76" s="214"/>
      <c r="E76" s="214"/>
      <c r="F76" s="225"/>
      <c r="G76" s="214"/>
      <c r="H76" s="177"/>
    </row>
    <row r="77" spans="1:8" ht="12.75">
      <c r="A77" s="214"/>
      <c r="B77" s="214"/>
      <c r="C77" s="214"/>
      <c r="D77" s="214"/>
      <c r="E77" s="214"/>
      <c r="F77" s="225"/>
      <c r="G77" s="214"/>
      <c r="H77" s="177"/>
    </row>
    <row r="78" spans="1:8" ht="12.75">
      <c r="A78" s="214"/>
      <c r="B78" s="214"/>
      <c r="C78" s="214"/>
      <c r="D78" s="214"/>
      <c r="E78" s="214"/>
      <c r="F78" s="225"/>
      <c r="G78" s="214"/>
      <c r="H78" s="177"/>
    </row>
    <row r="79" spans="1:8" ht="12.75">
      <c r="A79" s="214"/>
      <c r="B79" s="214"/>
      <c r="C79" s="214"/>
      <c r="D79" s="214"/>
      <c r="E79" s="214"/>
      <c r="F79" s="225"/>
      <c r="G79" s="214"/>
      <c r="H79" s="177"/>
    </row>
    <row r="80" spans="1:8" ht="12.75">
      <c r="A80" s="214"/>
      <c r="B80" s="214"/>
      <c r="C80" s="214"/>
      <c r="D80" s="214"/>
      <c r="E80" s="214"/>
      <c r="F80" s="225"/>
      <c r="G80" s="214"/>
      <c r="H80" s="177"/>
    </row>
    <row r="81" spans="1:8" ht="12.75">
      <c r="A81" s="214"/>
      <c r="B81" s="214"/>
      <c r="C81" s="214"/>
      <c r="D81" s="214"/>
      <c r="E81" s="214"/>
      <c r="F81" s="225"/>
      <c r="G81" s="214"/>
      <c r="H81" s="177"/>
    </row>
    <row r="82" spans="1:8" ht="12.75">
      <c r="A82" s="214"/>
      <c r="B82" s="214"/>
      <c r="C82" s="214"/>
      <c r="D82" s="214"/>
      <c r="E82" s="214"/>
      <c r="F82" s="225"/>
      <c r="G82" s="214"/>
      <c r="H82" s="177"/>
    </row>
    <row r="83" spans="1:8" ht="12.75">
      <c r="A83" s="214"/>
      <c r="B83" s="214"/>
      <c r="C83" s="214"/>
      <c r="D83" s="214"/>
      <c r="E83" s="214"/>
      <c r="F83" s="225"/>
      <c r="G83" s="214"/>
      <c r="H83" s="177"/>
    </row>
    <row r="84" spans="1:8" ht="12.75">
      <c r="A84" s="214"/>
      <c r="B84" s="214"/>
      <c r="C84" s="214"/>
      <c r="D84" s="214"/>
      <c r="E84" s="214"/>
      <c r="F84" s="225"/>
      <c r="G84" s="214"/>
      <c r="H84" s="177"/>
    </row>
    <row r="85" spans="1:8" ht="12.75">
      <c r="A85" s="214"/>
      <c r="B85" s="214"/>
      <c r="C85" s="214"/>
      <c r="D85" s="214"/>
      <c r="E85" s="214"/>
      <c r="F85" s="225"/>
      <c r="G85" s="214"/>
      <c r="H85" s="177"/>
    </row>
    <row r="86" spans="1:8" ht="13.5" thickBot="1">
      <c r="A86" s="214"/>
      <c r="B86" s="215"/>
      <c r="C86" s="215"/>
      <c r="D86" s="215"/>
      <c r="E86" s="215"/>
      <c r="F86" s="355"/>
      <c r="G86" s="214"/>
      <c r="H86" s="177"/>
    </row>
    <row r="87" spans="1:8" ht="13.5" thickTop="1">
      <c r="A87" s="157" t="s">
        <v>782</v>
      </c>
      <c r="B87" s="47"/>
      <c r="C87" s="47"/>
      <c r="D87" s="47"/>
      <c r="E87" s="216" t="s">
        <v>784</v>
      </c>
      <c r="F87" s="214"/>
      <c r="G87" s="157" t="s">
        <v>72</v>
      </c>
      <c r="H87" s="177"/>
    </row>
    <row r="88" spans="1:8" ht="12.75">
      <c r="A88" s="216" t="s">
        <v>781</v>
      </c>
      <c r="B88" s="47" t="s">
        <v>783</v>
      </c>
      <c r="C88" s="47"/>
      <c r="D88" s="47"/>
      <c r="E88" s="216" t="s">
        <v>460</v>
      </c>
      <c r="F88" s="214"/>
      <c r="G88" s="216" t="s">
        <v>460</v>
      </c>
      <c r="H88" s="177"/>
    </row>
    <row r="89" spans="1:8" ht="13.5" thickBot="1">
      <c r="A89" s="182"/>
      <c r="B89" s="217"/>
      <c r="C89" s="217"/>
      <c r="D89" s="217"/>
      <c r="E89" s="182"/>
      <c r="F89" s="180" t="s">
        <v>479</v>
      </c>
      <c r="G89" s="182" t="s">
        <v>481</v>
      </c>
      <c r="H89" s="177"/>
    </row>
    <row r="90" spans="1:8" ht="14.25" thickBot="1" thickTop="1">
      <c r="A90" s="218" t="s">
        <v>435</v>
      </c>
      <c r="B90" s="219" t="s">
        <v>436</v>
      </c>
      <c r="C90" s="219"/>
      <c r="D90" s="219"/>
      <c r="E90" s="218" t="s">
        <v>437</v>
      </c>
      <c r="F90" s="212" t="s">
        <v>747</v>
      </c>
      <c r="G90" s="218" t="s">
        <v>829</v>
      </c>
      <c r="H90" s="177"/>
    </row>
    <row r="91" spans="1:8" ht="12.75">
      <c r="A91" s="216"/>
      <c r="B91" s="233"/>
      <c r="C91" s="211"/>
      <c r="D91" s="211"/>
      <c r="E91" s="216"/>
      <c r="F91" s="225"/>
      <c r="G91" s="216"/>
      <c r="H91" s="177"/>
    </row>
    <row r="92" spans="1:8" ht="12.75">
      <c r="A92" s="48" t="s">
        <v>634</v>
      </c>
      <c r="B92" s="64" t="s">
        <v>471</v>
      </c>
      <c r="C92" s="49"/>
      <c r="D92" s="49"/>
      <c r="E92" s="44">
        <v>26374</v>
      </c>
      <c r="F92" s="50"/>
      <c r="G92" s="282">
        <f>SUM(E92+F92)</f>
        <v>26374</v>
      </c>
      <c r="H92" s="177"/>
    </row>
    <row r="93" spans="1:8" ht="12.75">
      <c r="A93" s="48" t="s">
        <v>635</v>
      </c>
      <c r="B93" s="64" t="s">
        <v>475</v>
      </c>
      <c r="C93" s="49"/>
      <c r="D93" s="49"/>
      <c r="E93" s="44">
        <v>4536</v>
      </c>
      <c r="F93" s="50"/>
      <c r="G93" s="282">
        <f>SUM(E93+F93)</f>
        <v>4536</v>
      </c>
      <c r="H93" s="177"/>
    </row>
    <row r="94" spans="1:8" ht="12.75">
      <c r="A94" s="48" t="s">
        <v>636</v>
      </c>
      <c r="B94" s="64" t="s">
        <v>464</v>
      </c>
      <c r="C94" s="49"/>
      <c r="D94" s="49"/>
      <c r="E94" s="44">
        <v>1000</v>
      </c>
      <c r="F94" s="50"/>
      <c r="G94" s="282">
        <f>SUM(E94+F94)</f>
        <v>1000</v>
      </c>
      <c r="H94" s="177"/>
    </row>
    <row r="95" spans="1:8" ht="12.75">
      <c r="A95" s="51" t="s">
        <v>637</v>
      </c>
      <c r="B95" s="137" t="s">
        <v>725</v>
      </c>
      <c r="C95" s="353"/>
      <c r="D95" s="353"/>
      <c r="E95" s="54">
        <v>1911</v>
      </c>
      <c r="F95" s="383"/>
      <c r="G95" s="281">
        <f>SUM(E95+F95)</f>
        <v>1911</v>
      </c>
      <c r="H95" s="177"/>
    </row>
    <row r="96" spans="1:8" ht="12.75">
      <c r="A96" s="48" t="s">
        <v>619</v>
      </c>
      <c r="B96" s="64" t="s">
        <v>620</v>
      </c>
      <c r="C96" s="49"/>
      <c r="D96" s="49"/>
      <c r="E96" s="44">
        <f>SUM(E92:E95)</f>
        <v>33821</v>
      </c>
      <c r="F96" s="50">
        <f>SUM(F92:F95)</f>
        <v>0</v>
      </c>
      <c r="G96" s="282">
        <f>SUM(E96+F96)</f>
        <v>33821</v>
      </c>
      <c r="H96" s="177"/>
    </row>
    <row r="97" spans="1:8" ht="12.75">
      <c r="A97" s="48"/>
      <c r="B97" s="64"/>
      <c r="C97" s="49"/>
      <c r="D97" s="49"/>
      <c r="E97" s="44"/>
      <c r="F97" s="50"/>
      <c r="G97" s="282"/>
      <c r="H97" s="177"/>
    </row>
    <row r="98" spans="1:8" ht="12.75">
      <c r="A98" s="223" t="s">
        <v>466</v>
      </c>
      <c r="B98" s="235" t="s">
        <v>885</v>
      </c>
      <c r="C98" s="236"/>
      <c r="D98" s="236"/>
      <c r="E98" s="282">
        <v>1353962.06</v>
      </c>
      <c r="F98" s="226"/>
      <c r="G98" s="282">
        <f>SUM(E98+F98)</f>
        <v>1353962.06</v>
      </c>
      <c r="H98" s="177"/>
    </row>
    <row r="99" spans="1:8" ht="12.75">
      <c r="A99" s="223"/>
      <c r="B99" s="235" t="s">
        <v>412</v>
      </c>
      <c r="C99" s="236"/>
      <c r="D99" s="236"/>
      <c r="E99" s="282"/>
      <c r="F99" s="226"/>
      <c r="G99" s="282"/>
      <c r="H99" s="177"/>
    </row>
    <row r="100" spans="1:8" ht="12.75">
      <c r="A100" s="223"/>
      <c r="B100" s="235" t="s">
        <v>497</v>
      </c>
      <c r="C100" s="236"/>
      <c r="D100" s="236"/>
      <c r="E100" s="282"/>
      <c r="F100" s="226"/>
      <c r="G100" s="282"/>
      <c r="H100" s="177"/>
    </row>
    <row r="101" spans="1:8" ht="12.75">
      <c r="A101" s="223"/>
      <c r="B101" s="235" t="s">
        <v>246</v>
      </c>
      <c r="C101" s="236"/>
      <c r="D101" s="236"/>
      <c r="E101" s="282"/>
      <c r="F101" s="226"/>
      <c r="G101" s="282"/>
      <c r="H101" s="177"/>
    </row>
    <row r="102" spans="1:8" ht="12.75">
      <c r="A102" s="223"/>
      <c r="B102" s="235" t="s">
        <v>245</v>
      </c>
      <c r="C102" s="236"/>
      <c r="D102" s="236"/>
      <c r="E102" s="282"/>
      <c r="F102" s="226"/>
      <c r="G102" s="282"/>
      <c r="H102" s="177"/>
    </row>
    <row r="103" spans="1:8" ht="12.75">
      <c r="A103" s="239"/>
      <c r="B103" s="240" t="s">
        <v>177</v>
      </c>
      <c r="C103" s="241"/>
      <c r="D103" s="241"/>
      <c r="E103" s="281"/>
      <c r="F103" s="248"/>
      <c r="G103" s="281"/>
      <c r="H103" s="177"/>
    </row>
    <row r="104" spans="1:8" ht="12.75">
      <c r="A104" s="223" t="s">
        <v>468</v>
      </c>
      <c r="B104" s="235" t="s">
        <v>339</v>
      </c>
      <c r="C104" s="236"/>
      <c r="D104" s="236"/>
      <c r="E104" s="282">
        <f>SUM(E98:E103)</f>
        <v>1353962.06</v>
      </c>
      <c r="F104" s="226">
        <f>SUM(F98:F103)</f>
        <v>0</v>
      </c>
      <c r="G104" s="282">
        <f>SUM(E104+F104)</f>
        <v>1353962.06</v>
      </c>
      <c r="H104" s="177"/>
    </row>
    <row r="105" spans="1:8" ht="12.75">
      <c r="A105" s="223"/>
      <c r="B105" s="235"/>
      <c r="C105" s="236"/>
      <c r="D105" s="236"/>
      <c r="E105" s="223"/>
      <c r="F105" s="211"/>
      <c r="G105" s="216"/>
      <c r="H105" s="177"/>
    </row>
    <row r="106" spans="1:8" ht="12.75">
      <c r="A106" s="223" t="s">
        <v>778</v>
      </c>
      <c r="B106" s="235" t="s">
        <v>571</v>
      </c>
      <c r="C106" s="236"/>
      <c r="D106" s="236"/>
      <c r="E106" s="282">
        <v>9744</v>
      </c>
      <c r="F106" s="50"/>
      <c r="G106" s="282">
        <f>SUM(E106+F106)</f>
        <v>9744</v>
      </c>
      <c r="H106" s="177"/>
    </row>
    <row r="107" spans="1:8" ht="12.75">
      <c r="A107" s="242" t="s">
        <v>74</v>
      </c>
      <c r="B107" s="243" t="s">
        <v>419</v>
      </c>
      <c r="C107" s="244"/>
      <c r="D107" s="244"/>
      <c r="E107" s="313">
        <v>21</v>
      </c>
      <c r="F107" s="337"/>
      <c r="G107" s="281">
        <f>SUM(E107+F107)</f>
        <v>21</v>
      </c>
      <c r="H107" s="177"/>
    </row>
    <row r="108" spans="1:8" ht="12.75">
      <c r="A108" s="220" t="s">
        <v>760</v>
      </c>
      <c r="B108" s="249" t="s">
        <v>761</v>
      </c>
      <c r="C108" s="214"/>
      <c r="D108" s="214"/>
      <c r="E108" s="306">
        <f>SUM(E106:E107)</f>
        <v>9765</v>
      </c>
      <c r="F108" s="260">
        <f>SUM(F106:F107)</f>
        <v>0</v>
      </c>
      <c r="G108" s="282">
        <f>SUM(E108+F108)</f>
        <v>9765</v>
      </c>
      <c r="H108" s="177"/>
    </row>
    <row r="109" spans="1:8" ht="12.75">
      <c r="A109" s="220"/>
      <c r="B109" s="249"/>
      <c r="C109" s="287" t="s">
        <v>154</v>
      </c>
      <c r="D109" s="287" t="s">
        <v>137</v>
      </c>
      <c r="E109" s="221"/>
      <c r="F109" s="260"/>
      <c r="G109" s="282"/>
      <c r="H109" s="177"/>
    </row>
    <row r="110" spans="1:8" ht="12.75">
      <c r="A110" s="220" t="s">
        <v>351</v>
      </c>
      <c r="B110" s="249" t="s">
        <v>464</v>
      </c>
      <c r="C110" s="226">
        <v>1385</v>
      </c>
      <c r="D110" s="291"/>
      <c r="E110" s="221">
        <v>0</v>
      </c>
      <c r="F110" s="260">
        <v>1385</v>
      </c>
      <c r="G110" s="282">
        <f>SUM(E110+F110)</f>
        <v>1385</v>
      </c>
      <c r="H110" s="177"/>
    </row>
    <row r="111" spans="1:8" ht="12.75">
      <c r="A111" s="220" t="s">
        <v>352</v>
      </c>
      <c r="B111" s="249" t="s">
        <v>353</v>
      </c>
      <c r="C111" s="303">
        <v>900</v>
      </c>
      <c r="D111" s="291"/>
      <c r="E111" s="221">
        <v>0</v>
      </c>
      <c r="F111" s="260">
        <v>900</v>
      </c>
      <c r="G111" s="282">
        <f>SUM(E111+F111)</f>
        <v>900</v>
      </c>
      <c r="H111" s="177"/>
    </row>
    <row r="112" spans="1:8" ht="12.75">
      <c r="A112" s="242" t="s">
        <v>75</v>
      </c>
      <c r="B112" s="243" t="s">
        <v>76</v>
      </c>
      <c r="C112" s="272">
        <v>114220</v>
      </c>
      <c r="D112" s="244"/>
      <c r="E112" s="313">
        <v>116505</v>
      </c>
      <c r="F112" s="272">
        <v>-2285</v>
      </c>
      <c r="G112" s="281">
        <f>SUM(E112+F112)</f>
        <v>114220</v>
      </c>
      <c r="H112" s="177"/>
    </row>
    <row r="113" spans="1:8" ht="12.75">
      <c r="A113" s="220" t="s">
        <v>400</v>
      </c>
      <c r="B113" s="249" t="s">
        <v>787</v>
      </c>
      <c r="C113" s="260">
        <f>SUM(C110:C112)</f>
        <v>116505</v>
      </c>
      <c r="D113" s="260">
        <f>SUM(D112)</f>
        <v>0</v>
      </c>
      <c r="E113" s="306">
        <f>SUM(E110:E112)</f>
        <v>116505</v>
      </c>
      <c r="F113" s="306">
        <f>SUM(F110:F112)</f>
        <v>0</v>
      </c>
      <c r="G113" s="282">
        <f>SUM(E113+F113)</f>
        <v>116505</v>
      </c>
      <c r="H113" s="177"/>
    </row>
    <row r="114" spans="1:8" ht="13.5" thickBot="1">
      <c r="A114" s="252"/>
      <c r="B114" s="253"/>
      <c r="C114" s="133"/>
      <c r="D114" s="133"/>
      <c r="E114" s="284"/>
      <c r="F114" s="256"/>
      <c r="G114" s="284"/>
      <c r="H114" s="177"/>
    </row>
    <row r="115" spans="1:8" ht="12.75">
      <c r="A115" s="149" t="s">
        <v>788</v>
      </c>
      <c r="B115" s="258" t="s">
        <v>789</v>
      </c>
      <c r="C115" s="47"/>
      <c r="D115" s="47"/>
      <c r="E115" s="166">
        <f>SUM(E96+E104+E108+E113)</f>
        <v>1514053.06</v>
      </c>
      <c r="F115" s="166">
        <f>SUM(F96+F104+F108+F113)</f>
        <v>0</v>
      </c>
      <c r="G115" s="192">
        <f>SUM(E115+F115)</f>
        <v>1514053.06</v>
      </c>
      <c r="H115" s="177"/>
    </row>
    <row r="116" spans="1:8" ht="12.75">
      <c r="A116" s="220"/>
      <c r="B116" s="249"/>
      <c r="C116" s="214"/>
      <c r="D116" s="214"/>
      <c r="E116" s="314"/>
      <c r="F116" s="260"/>
      <c r="G116" s="221"/>
      <c r="H116" s="177"/>
    </row>
    <row r="117" spans="1:8" ht="12.75">
      <c r="A117" s="220" t="s">
        <v>762</v>
      </c>
      <c r="B117" s="249" t="s">
        <v>413</v>
      </c>
      <c r="C117" s="214"/>
      <c r="D117" s="214"/>
      <c r="E117" s="221">
        <v>400</v>
      </c>
      <c r="F117" s="260"/>
      <c r="G117" s="282">
        <f aca="true" t="shared" si="0" ref="G117:G131">SUM(E117+F117)</f>
        <v>400</v>
      </c>
      <c r="H117" s="177"/>
    </row>
    <row r="118" spans="1:8" ht="12.75">
      <c r="A118" s="220" t="s">
        <v>470</v>
      </c>
      <c r="B118" s="249" t="s">
        <v>471</v>
      </c>
      <c r="C118" s="214"/>
      <c r="D118" s="214"/>
      <c r="E118" s="221">
        <v>53016</v>
      </c>
      <c r="F118" s="260"/>
      <c r="G118" s="282">
        <f t="shared" si="0"/>
        <v>53016</v>
      </c>
      <c r="H118" s="177"/>
    </row>
    <row r="119" spans="1:8" ht="12.75">
      <c r="A119" s="220" t="s">
        <v>472</v>
      </c>
      <c r="B119" s="249" t="s">
        <v>473</v>
      </c>
      <c r="C119" s="214"/>
      <c r="D119" s="214"/>
      <c r="E119" s="221">
        <v>2608</v>
      </c>
      <c r="F119" s="260"/>
      <c r="G119" s="282">
        <f t="shared" si="0"/>
        <v>2608</v>
      </c>
      <c r="H119" s="177"/>
    </row>
    <row r="120" spans="1:8" ht="12.75">
      <c r="A120" s="220" t="s">
        <v>474</v>
      </c>
      <c r="B120" s="249" t="s">
        <v>475</v>
      </c>
      <c r="C120" s="214"/>
      <c r="D120" s="214"/>
      <c r="E120" s="221">
        <v>9119</v>
      </c>
      <c r="F120" s="260"/>
      <c r="G120" s="282">
        <f t="shared" si="0"/>
        <v>9119</v>
      </c>
      <c r="H120" s="177"/>
    </row>
    <row r="121" spans="1:8" ht="12.75">
      <c r="A121" s="220" t="s">
        <v>118</v>
      </c>
      <c r="B121" s="249" t="s">
        <v>218</v>
      </c>
      <c r="C121" s="214"/>
      <c r="D121" s="214"/>
      <c r="E121" s="221">
        <v>1000</v>
      </c>
      <c r="F121" s="260"/>
      <c r="G121" s="282">
        <f t="shared" si="0"/>
        <v>1000</v>
      </c>
      <c r="H121" s="177"/>
    </row>
    <row r="122" spans="1:8" ht="12.75">
      <c r="A122" s="220" t="s">
        <v>476</v>
      </c>
      <c r="B122" s="249" t="s">
        <v>477</v>
      </c>
      <c r="C122" s="214"/>
      <c r="D122" s="214"/>
      <c r="E122" s="221">
        <v>1297</v>
      </c>
      <c r="F122" s="260"/>
      <c r="G122" s="282">
        <f t="shared" si="0"/>
        <v>1297</v>
      </c>
      <c r="H122" s="177"/>
    </row>
    <row r="123" spans="1:8" ht="12.75">
      <c r="A123" s="220" t="s">
        <v>478</v>
      </c>
      <c r="B123" s="249" t="s">
        <v>464</v>
      </c>
      <c r="C123" s="214"/>
      <c r="D123" s="214"/>
      <c r="E123" s="221">
        <v>16500</v>
      </c>
      <c r="F123" s="260"/>
      <c r="G123" s="282">
        <f t="shared" si="0"/>
        <v>16500</v>
      </c>
      <c r="H123" s="177"/>
    </row>
    <row r="124" spans="1:8" ht="12.75">
      <c r="A124" s="220" t="s">
        <v>500</v>
      </c>
      <c r="B124" s="249" t="s">
        <v>501</v>
      </c>
      <c r="C124" s="214"/>
      <c r="D124" s="214"/>
      <c r="E124" s="221">
        <v>182000</v>
      </c>
      <c r="F124" s="260"/>
      <c r="G124" s="282">
        <f t="shared" si="0"/>
        <v>182000</v>
      </c>
      <c r="H124" s="177"/>
    </row>
    <row r="125" spans="1:8" ht="12.75">
      <c r="A125" s="220" t="s">
        <v>502</v>
      </c>
      <c r="B125" s="249" t="s">
        <v>465</v>
      </c>
      <c r="C125" s="214"/>
      <c r="D125" s="214"/>
      <c r="E125" s="221">
        <v>35000</v>
      </c>
      <c r="F125" s="260"/>
      <c r="G125" s="282">
        <f t="shared" si="0"/>
        <v>35000</v>
      </c>
      <c r="H125" s="177"/>
    </row>
    <row r="126" spans="1:8" ht="12.75">
      <c r="A126" s="220" t="s">
        <v>269</v>
      </c>
      <c r="B126" s="249" t="s">
        <v>270</v>
      </c>
      <c r="C126" s="214"/>
      <c r="D126" s="214"/>
      <c r="E126" s="221">
        <v>200</v>
      </c>
      <c r="F126" s="260"/>
      <c r="G126" s="282">
        <f t="shared" si="0"/>
        <v>200</v>
      </c>
      <c r="H126" s="177"/>
    </row>
    <row r="127" spans="1:8" ht="12.75">
      <c r="A127" s="220" t="s">
        <v>503</v>
      </c>
      <c r="B127" s="249" t="s">
        <v>504</v>
      </c>
      <c r="C127" s="214"/>
      <c r="D127" s="214"/>
      <c r="E127" s="221">
        <v>35000</v>
      </c>
      <c r="F127" s="260"/>
      <c r="G127" s="282">
        <f t="shared" si="0"/>
        <v>35000</v>
      </c>
      <c r="H127" s="177"/>
    </row>
    <row r="128" spans="1:8" ht="12.75">
      <c r="A128" s="220" t="s">
        <v>4</v>
      </c>
      <c r="B128" s="261" t="s">
        <v>505</v>
      </c>
      <c r="C128" s="214"/>
      <c r="D128" s="214"/>
      <c r="E128" s="221">
        <v>100</v>
      </c>
      <c r="F128" s="214"/>
      <c r="G128" s="282">
        <f t="shared" si="0"/>
        <v>100</v>
      </c>
      <c r="H128" s="177"/>
    </row>
    <row r="129" spans="1:8" ht="12.75">
      <c r="A129" s="220" t="s">
        <v>506</v>
      </c>
      <c r="B129" s="249" t="s">
        <v>508</v>
      </c>
      <c r="C129" s="214"/>
      <c r="D129" s="214"/>
      <c r="E129" s="221">
        <v>23600</v>
      </c>
      <c r="F129" s="260"/>
      <c r="G129" s="282">
        <f t="shared" si="0"/>
        <v>23600</v>
      </c>
      <c r="H129" s="177"/>
    </row>
    <row r="130" spans="1:8" ht="12.75">
      <c r="A130" s="220" t="s">
        <v>509</v>
      </c>
      <c r="B130" s="249" t="s">
        <v>725</v>
      </c>
      <c r="C130" s="214"/>
      <c r="D130" s="214"/>
      <c r="E130" s="221">
        <v>3000</v>
      </c>
      <c r="F130" s="260"/>
      <c r="G130" s="281">
        <f t="shared" si="0"/>
        <v>3000</v>
      </c>
      <c r="H130" s="177"/>
    </row>
    <row r="131" spans="1:8" ht="12.75">
      <c r="A131" s="262" t="s">
        <v>442</v>
      </c>
      <c r="B131" s="263" t="s">
        <v>443</v>
      </c>
      <c r="C131" s="264"/>
      <c r="D131" s="264"/>
      <c r="E131" s="306">
        <f>SUM(E117:E130)</f>
        <v>362840</v>
      </c>
      <c r="F131" s="299">
        <f>SUM(F117:F130)</f>
        <v>0</v>
      </c>
      <c r="G131" s="282">
        <f t="shared" si="0"/>
        <v>362840</v>
      </c>
      <c r="H131" s="177"/>
    </row>
    <row r="132" spans="1:8" ht="13.5" thickBot="1">
      <c r="A132" s="227"/>
      <c r="B132" s="267"/>
      <c r="C132" s="228"/>
      <c r="D132" s="228"/>
      <c r="E132" s="315"/>
      <c r="F132" s="270"/>
      <c r="G132" s="229"/>
      <c r="H132" s="177"/>
    </row>
    <row r="133" spans="1:8" ht="12.75">
      <c r="A133" s="46">
        <v>400</v>
      </c>
      <c r="B133" s="258" t="s">
        <v>726</v>
      </c>
      <c r="C133" s="47"/>
      <c r="D133" s="47"/>
      <c r="E133" s="166">
        <f>SUM(E131)</f>
        <v>362840</v>
      </c>
      <c r="F133" s="151">
        <f>SUM(F131)</f>
        <v>0</v>
      </c>
      <c r="G133" s="192">
        <f>SUM(E133+F133)</f>
        <v>362840</v>
      </c>
      <c r="H133" s="177"/>
    </row>
    <row r="134" spans="1:8" ht="12.75">
      <c r="A134" s="220"/>
      <c r="B134" s="249"/>
      <c r="C134" s="214"/>
      <c r="D134" s="214"/>
      <c r="E134" s="314"/>
      <c r="F134" s="260"/>
      <c r="G134" s="221"/>
      <c r="H134" s="177"/>
    </row>
    <row r="135" spans="1:8" ht="12.75">
      <c r="A135" s="220" t="s">
        <v>886</v>
      </c>
      <c r="B135" s="249" t="s">
        <v>887</v>
      </c>
      <c r="C135" s="214"/>
      <c r="D135" s="214"/>
      <c r="E135" s="221">
        <v>90000</v>
      </c>
      <c r="F135" s="260"/>
      <c r="G135" s="282">
        <f>SUM(E135+F135)</f>
        <v>90000</v>
      </c>
      <c r="H135" s="177"/>
    </row>
    <row r="136" spans="1:8" ht="12.75">
      <c r="A136" s="242"/>
      <c r="B136" s="243" t="s">
        <v>888</v>
      </c>
      <c r="C136" s="244"/>
      <c r="D136" s="244"/>
      <c r="E136" s="340"/>
      <c r="F136" s="272"/>
      <c r="G136" s="313"/>
      <c r="H136" s="177"/>
    </row>
    <row r="137" spans="1:8" ht="12.75">
      <c r="A137" s="220" t="s">
        <v>889</v>
      </c>
      <c r="B137" s="249" t="s">
        <v>890</v>
      </c>
      <c r="C137" s="214"/>
      <c r="D137" s="214"/>
      <c r="E137" s="221">
        <f>SUM(E135:E136)</f>
        <v>90000</v>
      </c>
      <c r="F137" s="221">
        <f>SUM(F135:F136)</f>
        <v>0</v>
      </c>
      <c r="G137" s="282">
        <f>SUM(E137+F137)</f>
        <v>90000</v>
      </c>
      <c r="H137" s="177"/>
    </row>
    <row r="138" spans="1:8" ht="12.75">
      <c r="A138" s="220"/>
      <c r="B138" s="249"/>
      <c r="C138" s="214"/>
      <c r="D138" s="214"/>
      <c r="E138" s="314"/>
      <c r="F138" s="260"/>
      <c r="G138" s="221"/>
      <c r="H138" s="177"/>
    </row>
    <row r="139" spans="1:8" ht="12.75">
      <c r="A139" s="220" t="s">
        <v>271</v>
      </c>
      <c r="B139" s="249" t="s">
        <v>143</v>
      </c>
      <c r="C139" s="214"/>
      <c r="D139" s="214"/>
      <c r="E139" s="221">
        <v>180000</v>
      </c>
      <c r="F139" s="260"/>
      <c r="G139" s="282">
        <f>SUM(E139+F139)</f>
        <v>180000</v>
      </c>
      <c r="H139" s="177"/>
    </row>
    <row r="140" spans="1:8" ht="12.75">
      <c r="A140" s="242"/>
      <c r="B140" s="271" t="s">
        <v>144</v>
      </c>
      <c r="C140" s="244"/>
      <c r="D140" s="244"/>
      <c r="E140" s="313"/>
      <c r="F140" s="247"/>
      <c r="G140" s="313"/>
      <c r="H140" s="177"/>
    </row>
    <row r="141" spans="1:8" ht="12.75">
      <c r="A141" s="223" t="s">
        <v>115</v>
      </c>
      <c r="B141" s="235" t="s">
        <v>116</v>
      </c>
      <c r="C141" s="236"/>
      <c r="D141" s="236"/>
      <c r="E141" s="282">
        <f>SUM(E139:E140)</f>
        <v>180000</v>
      </c>
      <c r="F141" s="226">
        <f>SUM(F139:F140)</f>
        <v>0</v>
      </c>
      <c r="G141" s="282">
        <f>SUM(E141+F141)</f>
        <v>180000</v>
      </c>
      <c r="H141" s="177"/>
    </row>
    <row r="142" spans="1:8" ht="12.75">
      <c r="A142" s="216"/>
      <c r="B142" s="233"/>
      <c r="C142" s="211"/>
      <c r="D142" s="211"/>
      <c r="E142" s="316"/>
      <c r="F142" s="211"/>
      <c r="G142" s="216"/>
      <c r="H142" s="177"/>
    </row>
    <row r="143" spans="1:8" ht="12.75">
      <c r="A143" s="48" t="s">
        <v>247</v>
      </c>
      <c r="B143" s="64" t="s">
        <v>413</v>
      </c>
      <c r="C143" s="49"/>
      <c r="D143" s="49"/>
      <c r="E143" s="44">
        <v>450</v>
      </c>
      <c r="F143" s="352"/>
      <c r="G143" s="282">
        <f aca="true" t="shared" si="1" ref="G143:G152">SUM(E143+F143)</f>
        <v>450</v>
      </c>
      <c r="H143" s="177"/>
    </row>
    <row r="144" spans="1:8" ht="12.75">
      <c r="A144" s="48" t="s">
        <v>891</v>
      </c>
      <c r="B144" s="64" t="s">
        <v>471</v>
      </c>
      <c r="C144" s="49"/>
      <c r="D144" s="49"/>
      <c r="E144" s="44">
        <v>80022</v>
      </c>
      <c r="F144" s="50"/>
      <c r="G144" s="282">
        <f t="shared" si="1"/>
        <v>80022</v>
      </c>
      <c r="H144" s="177"/>
    </row>
    <row r="145" spans="1:8" ht="12.75">
      <c r="A145" s="48" t="s">
        <v>892</v>
      </c>
      <c r="B145" s="64" t="s">
        <v>475</v>
      </c>
      <c r="C145" s="49"/>
      <c r="D145" s="49"/>
      <c r="E145" s="44">
        <v>13789</v>
      </c>
      <c r="F145" s="50"/>
      <c r="G145" s="282">
        <f t="shared" si="1"/>
        <v>13789</v>
      </c>
      <c r="H145" s="177"/>
    </row>
    <row r="146" spans="1:8" ht="12.75">
      <c r="A146" s="48" t="s">
        <v>893</v>
      </c>
      <c r="B146" s="64" t="s">
        <v>477</v>
      </c>
      <c r="C146" s="49"/>
      <c r="D146" s="49"/>
      <c r="E146" s="44">
        <v>1963</v>
      </c>
      <c r="F146" s="352"/>
      <c r="G146" s="282">
        <f t="shared" si="1"/>
        <v>1963</v>
      </c>
      <c r="H146" s="177"/>
    </row>
    <row r="147" spans="1:8" ht="12.75">
      <c r="A147" s="220" t="s">
        <v>510</v>
      </c>
      <c r="B147" s="249" t="s">
        <v>464</v>
      </c>
      <c r="C147" s="214"/>
      <c r="D147" s="214"/>
      <c r="E147" s="221">
        <v>44000</v>
      </c>
      <c r="F147" s="260"/>
      <c r="G147" s="282">
        <f t="shared" si="1"/>
        <v>44000</v>
      </c>
      <c r="H147" s="177"/>
    </row>
    <row r="148" spans="1:8" ht="12.75">
      <c r="A148" s="220" t="s">
        <v>511</v>
      </c>
      <c r="B148" s="249" t="s">
        <v>465</v>
      </c>
      <c r="C148" s="214"/>
      <c r="D148" s="214"/>
      <c r="E148" s="221">
        <v>47500</v>
      </c>
      <c r="F148" s="260"/>
      <c r="G148" s="282">
        <f t="shared" si="1"/>
        <v>47500</v>
      </c>
      <c r="H148" s="177"/>
    </row>
    <row r="149" spans="1:8" ht="12.75">
      <c r="A149" s="220" t="s">
        <v>512</v>
      </c>
      <c r="B149" s="249" t="s">
        <v>504</v>
      </c>
      <c r="C149" s="214"/>
      <c r="D149" s="214"/>
      <c r="E149" s="221">
        <v>247000</v>
      </c>
      <c r="F149" s="260"/>
      <c r="G149" s="282">
        <f t="shared" si="1"/>
        <v>247000</v>
      </c>
      <c r="H149" s="177"/>
    </row>
    <row r="150" spans="1:8" ht="12.75">
      <c r="A150" s="220" t="s">
        <v>216</v>
      </c>
      <c r="B150" s="249" t="s">
        <v>165</v>
      </c>
      <c r="C150" s="214"/>
      <c r="D150" s="214"/>
      <c r="E150" s="221">
        <v>750</v>
      </c>
      <c r="F150" s="260"/>
      <c r="G150" s="282">
        <f t="shared" si="1"/>
        <v>750</v>
      </c>
      <c r="H150" s="177"/>
    </row>
    <row r="151" spans="1:8" ht="12.75">
      <c r="A151" s="220" t="s">
        <v>405</v>
      </c>
      <c r="B151" s="249" t="s">
        <v>725</v>
      </c>
      <c r="C151" s="214"/>
      <c r="D151" s="214"/>
      <c r="E151" s="221">
        <v>5544</v>
      </c>
      <c r="F151" s="260"/>
      <c r="G151" s="282">
        <f t="shared" si="1"/>
        <v>5544</v>
      </c>
      <c r="H151" s="177"/>
    </row>
    <row r="152" spans="1:8" ht="12.75">
      <c r="A152" s="220" t="s">
        <v>513</v>
      </c>
      <c r="B152" s="249" t="s">
        <v>166</v>
      </c>
      <c r="C152" s="214"/>
      <c r="D152" s="214"/>
      <c r="E152" s="221">
        <v>735000</v>
      </c>
      <c r="F152" s="260"/>
      <c r="G152" s="282">
        <f t="shared" si="1"/>
        <v>735000</v>
      </c>
      <c r="H152" s="177"/>
    </row>
    <row r="153" spans="1:8" ht="12.75">
      <c r="A153" s="220"/>
      <c r="B153" s="249" t="s">
        <v>149</v>
      </c>
      <c r="C153" s="214"/>
      <c r="D153" s="214"/>
      <c r="E153" s="221"/>
      <c r="F153" s="260"/>
      <c r="G153" s="282"/>
      <c r="H153" s="177"/>
    </row>
    <row r="154" spans="1:8" ht="12.75">
      <c r="A154" s="220"/>
      <c r="B154" s="249" t="s">
        <v>148</v>
      </c>
      <c r="C154" s="214"/>
      <c r="D154" s="214"/>
      <c r="E154" s="221"/>
      <c r="F154" s="260"/>
      <c r="G154" s="282"/>
      <c r="H154" s="177"/>
    </row>
    <row r="155" spans="1:8" ht="12.75">
      <c r="A155" s="242"/>
      <c r="B155" s="243" t="s">
        <v>262</v>
      </c>
      <c r="C155" s="244"/>
      <c r="D155" s="244"/>
      <c r="E155" s="313"/>
      <c r="F155" s="247"/>
      <c r="G155" s="313"/>
      <c r="H155" s="177"/>
    </row>
    <row r="156" spans="1:8" ht="12.75">
      <c r="A156" s="220" t="s">
        <v>727</v>
      </c>
      <c r="B156" s="249" t="s">
        <v>780</v>
      </c>
      <c r="C156" s="214"/>
      <c r="D156" s="214"/>
      <c r="E156" s="221">
        <f>SUM(E143:E155)</f>
        <v>1176018</v>
      </c>
      <c r="F156" s="221">
        <f>SUM(F143:F155)</f>
        <v>0</v>
      </c>
      <c r="G156" s="282">
        <f>SUM(E156+F156)</f>
        <v>1176018</v>
      </c>
      <c r="H156" s="177"/>
    </row>
    <row r="157" spans="1:8" ht="12.75">
      <c r="A157" s="220"/>
      <c r="B157" s="249"/>
      <c r="C157" s="214"/>
      <c r="D157" s="214"/>
      <c r="E157" s="221"/>
      <c r="F157" s="260"/>
      <c r="G157" s="221"/>
      <c r="H157" s="177"/>
    </row>
    <row r="158" spans="1:8" ht="12.75">
      <c r="A158" s="220" t="s">
        <v>171</v>
      </c>
      <c r="B158" s="249" t="s">
        <v>340</v>
      </c>
      <c r="C158" s="214"/>
      <c r="D158" s="214"/>
      <c r="E158" s="221">
        <v>404535</v>
      </c>
      <c r="F158" s="260"/>
      <c r="G158" s="282">
        <f>SUM(E158+F158)</f>
        <v>404535</v>
      </c>
      <c r="H158" s="177"/>
    </row>
    <row r="159" spans="1:8" ht="12.75">
      <c r="A159" s="242" t="s">
        <v>172</v>
      </c>
      <c r="B159" s="243" t="s">
        <v>340</v>
      </c>
      <c r="C159" s="244"/>
      <c r="D159" s="244"/>
      <c r="E159" s="313">
        <v>289827</v>
      </c>
      <c r="F159" s="247"/>
      <c r="G159" s="281">
        <f>SUM(E159+F159)</f>
        <v>289827</v>
      </c>
      <c r="H159" s="177"/>
    </row>
    <row r="160" spans="1:8" ht="12.75">
      <c r="A160" s="220" t="s">
        <v>358</v>
      </c>
      <c r="B160" s="249" t="s">
        <v>787</v>
      </c>
      <c r="C160" s="214"/>
      <c r="D160" s="214"/>
      <c r="E160" s="221">
        <f>SUM(E158:E159)</f>
        <v>694362</v>
      </c>
      <c r="F160" s="260">
        <f>SUM(F158:F159)</f>
        <v>0</v>
      </c>
      <c r="G160" s="282">
        <f>SUM(E160+F160)</f>
        <v>694362</v>
      </c>
      <c r="H160" s="177"/>
    </row>
    <row r="161" spans="1:8" ht="13.5" thickBot="1">
      <c r="A161" s="227"/>
      <c r="B161" s="267"/>
      <c r="C161" s="228"/>
      <c r="D161" s="228"/>
      <c r="E161" s="229"/>
      <c r="F161" s="267"/>
      <c r="G161" s="227"/>
      <c r="H161" s="177"/>
    </row>
    <row r="162" spans="1:8" ht="12.75">
      <c r="A162" s="46">
        <v>600</v>
      </c>
      <c r="B162" s="258" t="s">
        <v>461</v>
      </c>
      <c r="C162" s="47"/>
      <c r="D162" s="47"/>
      <c r="E162" s="166">
        <f>SUM(E137+E141+E156+E160)</f>
        <v>2140380</v>
      </c>
      <c r="F162" s="166">
        <f>SUM(F137+F141+F156+F160)</f>
        <v>0</v>
      </c>
      <c r="G162" s="192">
        <f>SUM(E162+F162)</f>
        <v>2140380</v>
      </c>
      <c r="H162" s="177"/>
    </row>
    <row r="163" spans="1:8" ht="12.75">
      <c r="A163" s="220"/>
      <c r="B163" s="249"/>
      <c r="C163" s="214"/>
      <c r="D163" s="214"/>
      <c r="E163" s="221"/>
      <c r="F163" s="249"/>
      <c r="G163" s="220"/>
      <c r="H163" s="177"/>
    </row>
    <row r="164" spans="1:8" ht="12.75">
      <c r="A164" s="242" t="s">
        <v>514</v>
      </c>
      <c r="B164" s="243" t="s">
        <v>504</v>
      </c>
      <c r="C164" s="244"/>
      <c r="D164" s="244"/>
      <c r="E164" s="313">
        <v>58200</v>
      </c>
      <c r="F164" s="337"/>
      <c r="G164" s="281">
        <f>SUM(E164+F164)</f>
        <v>58200</v>
      </c>
      <c r="H164" s="177"/>
    </row>
    <row r="165" spans="1:8" ht="12.75">
      <c r="A165" s="220" t="s">
        <v>793</v>
      </c>
      <c r="B165" s="249" t="s">
        <v>794</v>
      </c>
      <c r="C165" s="214"/>
      <c r="D165" s="214"/>
      <c r="E165" s="221">
        <f>SUM(E164)</f>
        <v>58200</v>
      </c>
      <c r="F165" s="351">
        <f>SUM(F164)</f>
        <v>0</v>
      </c>
      <c r="G165" s="282">
        <f>SUM(E165+F165)</f>
        <v>58200</v>
      </c>
      <c r="H165" s="177"/>
    </row>
    <row r="166" spans="1:8" ht="12.75">
      <c r="A166" s="46"/>
      <c r="B166" s="258"/>
      <c r="C166" s="47"/>
      <c r="D166" s="47"/>
      <c r="E166" s="166"/>
      <c r="F166" s="151"/>
      <c r="G166" s="166"/>
      <c r="H166" s="177"/>
    </row>
    <row r="167" spans="1:8" ht="12.75">
      <c r="A167" s="220" t="s">
        <v>763</v>
      </c>
      <c r="B167" s="249" t="s">
        <v>413</v>
      </c>
      <c r="C167" s="214"/>
      <c r="D167" s="214"/>
      <c r="E167" s="221">
        <v>700</v>
      </c>
      <c r="F167" s="275"/>
      <c r="G167" s="282">
        <f aca="true" t="shared" si="2" ref="G167:G188">SUM(E167+F167)</f>
        <v>700</v>
      </c>
      <c r="H167" s="177"/>
    </row>
    <row r="168" spans="1:8" ht="12.75">
      <c r="A168" s="220" t="s">
        <v>515</v>
      </c>
      <c r="B168" s="249" t="s">
        <v>471</v>
      </c>
      <c r="C168" s="214"/>
      <c r="D168" s="214"/>
      <c r="E168" s="221">
        <v>75200</v>
      </c>
      <c r="F168" s="260"/>
      <c r="G168" s="282">
        <f t="shared" si="2"/>
        <v>75200</v>
      </c>
      <c r="H168" s="177"/>
    </row>
    <row r="169" spans="1:8" ht="12.75">
      <c r="A169" s="220" t="s">
        <v>516</v>
      </c>
      <c r="B169" s="249" t="s">
        <v>473</v>
      </c>
      <c r="C169" s="214"/>
      <c r="D169" s="214"/>
      <c r="E169" s="221">
        <v>5450</v>
      </c>
      <c r="F169" s="275"/>
      <c r="G169" s="282">
        <f t="shared" si="2"/>
        <v>5450</v>
      </c>
      <c r="H169" s="177"/>
    </row>
    <row r="170" spans="1:8" ht="12.75">
      <c r="A170" s="242" t="s">
        <v>517</v>
      </c>
      <c r="B170" s="243" t="s">
        <v>475</v>
      </c>
      <c r="C170" s="244"/>
      <c r="D170" s="244"/>
      <c r="E170" s="313">
        <v>13456</v>
      </c>
      <c r="F170" s="384"/>
      <c r="G170" s="281">
        <f t="shared" si="2"/>
        <v>13456</v>
      </c>
      <c r="H170" s="177"/>
    </row>
    <row r="171" spans="1:8" ht="13.5" thickBot="1">
      <c r="A171" s="214"/>
      <c r="B171" s="215"/>
      <c r="C171" s="215"/>
      <c r="D171" s="215"/>
      <c r="E171" s="215"/>
      <c r="F171" s="355"/>
      <c r="G171" s="214"/>
      <c r="H171" s="177"/>
    </row>
    <row r="172" spans="1:8" ht="13.5" thickTop="1">
      <c r="A172" s="157" t="s">
        <v>782</v>
      </c>
      <c r="B172" s="47"/>
      <c r="C172" s="47"/>
      <c r="D172" s="47"/>
      <c r="E172" s="216" t="s">
        <v>784</v>
      </c>
      <c r="F172" s="214"/>
      <c r="G172" s="157" t="s">
        <v>72</v>
      </c>
      <c r="H172" s="177"/>
    </row>
    <row r="173" spans="1:8" ht="12.75">
      <c r="A173" s="216" t="s">
        <v>781</v>
      </c>
      <c r="B173" s="47" t="s">
        <v>783</v>
      </c>
      <c r="C173" s="47"/>
      <c r="D173" s="47"/>
      <c r="E173" s="216" t="s">
        <v>460</v>
      </c>
      <c r="F173" s="214"/>
      <c r="G173" s="216" t="s">
        <v>460</v>
      </c>
      <c r="H173" s="177"/>
    </row>
    <row r="174" spans="1:8" ht="13.5" thickBot="1">
      <c r="A174" s="182"/>
      <c r="B174" s="217"/>
      <c r="C174" s="217"/>
      <c r="D174" s="217"/>
      <c r="E174" s="182"/>
      <c r="F174" s="180" t="s">
        <v>479</v>
      </c>
      <c r="G174" s="182" t="s">
        <v>481</v>
      </c>
      <c r="H174" s="177"/>
    </row>
    <row r="175" spans="1:8" ht="14.25" thickBot="1" thickTop="1">
      <c r="A175" s="218" t="s">
        <v>435</v>
      </c>
      <c r="B175" s="219" t="s">
        <v>436</v>
      </c>
      <c r="C175" s="219"/>
      <c r="D175" s="219"/>
      <c r="E175" s="218" t="s">
        <v>437</v>
      </c>
      <c r="F175" s="212" t="s">
        <v>747</v>
      </c>
      <c r="G175" s="218" t="s">
        <v>829</v>
      </c>
      <c r="H175" s="177"/>
    </row>
    <row r="176" spans="1:8" ht="12.75">
      <c r="A176" s="220"/>
      <c r="B176" s="249"/>
      <c r="C176" s="214"/>
      <c r="D176" s="214"/>
      <c r="E176" s="221"/>
      <c r="F176" s="275"/>
      <c r="G176" s="282"/>
      <c r="H176" s="177"/>
    </row>
    <row r="177" spans="1:8" ht="12.75">
      <c r="A177" s="220" t="s">
        <v>518</v>
      </c>
      <c r="B177" s="249" t="s">
        <v>477</v>
      </c>
      <c r="C177" s="214"/>
      <c r="D177" s="214"/>
      <c r="E177" s="221">
        <v>1914</v>
      </c>
      <c r="F177" s="275"/>
      <c r="G177" s="282">
        <f t="shared" si="2"/>
        <v>1914</v>
      </c>
      <c r="H177" s="177"/>
    </row>
    <row r="178" spans="1:8" ht="12.75">
      <c r="A178" s="220" t="s">
        <v>78</v>
      </c>
      <c r="B178" s="249" t="s">
        <v>218</v>
      </c>
      <c r="C178" s="214"/>
      <c r="D178" s="214"/>
      <c r="E178" s="221">
        <v>6000</v>
      </c>
      <c r="F178" s="260"/>
      <c r="G178" s="282">
        <f t="shared" si="2"/>
        <v>6000</v>
      </c>
      <c r="H178" s="177"/>
    </row>
    <row r="179" spans="1:8" ht="12.75">
      <c r="A179" s="220" t="s">
        <v>519</v>
      </c>
      <c r="B179" s="249" t="s">
        <v>464</v>
      </c>
      <c r="C179" s="214"/>
      <c r="D179" s="214"/>
      <c r="E179" s="221">
        <v>37600</v>
      </c>
      <c r="F179" s="260"/>
      <c r="G179" s="282">
        <f t="shared" si="2"/>
        <v>37600</v>
      </c>
      <c r="H179" s="177"/>
    </row>
    <row r="180" spans="1:8" ht="12.75">
      <c r="A180" s="220" t="s">
        <v>520</v>
      </c>
      <c r="B180" s="249" t="s">
        <v>501</v>
      </c>
      <c r="C180" s="214"/>
      <c r="D180" s="214"/>
      <c r="E180" s="221">
        <v>55100</v>
      </c>
      <c r="F180" s="260"/>
      <c r="G180" s="282">
        <f t="shared" si="2"/>
        <v>55100</v>
      </c>
      <c r="H180" s="177"/>
    </row>
    <row r="181" spans="1:8" ht="12.75">
      <c r="A181" s="249" t="s">
        <v>521</v>
      </c>
      <c r="B181" s="249" t="s">
        <v>465</v>
      </c>
      <c r="C181" s="214"/>
      <c r="D181" s="214"/>
      <c r="E181" s="221">
        <v>227020</v>
      </c>
      <c r="F181" s="260"/>
      <c r="G181" s="282">
        <f t="shared" si="2"/>
        <v>227020</v>
      </c>
      <c r="H181" s="177"/>
    </row>
    <row r="182" spans="1:8" ht="12.75">
      <c r="A182" s="249" t="s">
        <v>272</v>
      </c>
      <c r="B182" s="249" t="s">
        <v>270</v>
      </c>
      <c r="C182" s="214"/>
      <c r="D182" s="214"/>
      <c r="E182" s="221">
        <v>300</v>
      </c>
      <c r="F182" s="260"/>
      <c r="G182" s="282">
        <f t="shared" si="2"/>
        <v>300</v>
      </c>
      <c r="H182" s="177"/>
    </row>
    <row r="183" spans="1:8" ht="12.75">
      <c r="A183" s="220" t="s">
        <v>522</v>
      </c>
      <c r="B183" s="249" t="s">
        <v>504</v>
      </c>
      <c r="C183" s="214"/>
      <c r="D183" s="214"/>
      <c r="E183" s="221">
        <v>52500</v>
      </c>
      <c r="F183" s="260"/>
      <c r="G183" s="282">
        <f t="shared" si="2"/>
        <v>52500</v>
      </c>
      <c r="H183" s="177"/>
    </row>
    <row r="184" spans="1:8" ht="12.75">
      <c r="A184" s="220" t="s">
        <v>523</v>
      </c>
      <c r="B184" s="249" t="s">
        <v>505</v>
      </c>
      <c r="C184" s="214"/>
      <c r="D184" s="214"/>
      <c r="E184" s="221">
        <v>200</v>
      </c>
      <c r="F184" s="214"/>
      <c r="G184" s="282">
        <f t="shared" si="2"/>
        <v>200</v>
      </c>
      <c r="H184" s="177"/>
    </row>
    <row r="185" spans="1:8" ht="12.75">
      <c r="A185" s="220" t="s">
        <v>524</v>
      </c>
      <c r="B185" s="249" t="s">
        <v>508</v>
      </c>
      <c r="C185" s="214"/>
      <c r="D185" s="214"/>
      <c r="E185" s="221">
        <v>6100</v>
      </c>
      <c r="F185" s="275"/>
      <c r="G185" s="282">
        <f t="shared" si="2"/>
        <v>6100</v>
      </c>
      <c r="H185" s="177"/>
    </row>
    <row r="186" spans="1:8" ht="12.75">
      <c r="A186" s="220" t="s">
        <v>525</v>
      </c>
      <c r="B186" s="249" t="s">
        <v>526</v>
      </c>
      <c r="C186" s="214"/>
      <c r="D186" s="214"/>
      <c r="E186" s="221">
        <v>3000</v>
      </c>
      <c r="F186" s="275"/>
      <c r="G186" s="282">
        <f t="shared" si="2"/>
        <v>3000</v>
      </c>
      <c r="H186" s="177"/>
    </row>
    <row r="187" spans="1:8" ht="12.75">
      <c r="A187" s="242" t="s">
        <v>248</v>
      </c>
      <c r="B187" s="271" t="s">
        <v>419</v>
      </c>
      <c r="C187" s="244"/>
      <c r="D187" s="244"/>
      <c r="E187" s="313">
        <v>488</v>
      </c>
      <c r="F187" s="317"/>
      <c r="G187" s="281">
        <f t="shared" si="2"/>
        <v>488</v>
      </c>
      <c r="H187" s="177"/>
    </row>
    <row r="188" spans="1:8" ht="12.75">
      <c r="A188" s="220" t="s">
        <v>795</v>
      </c>
      <c r="B188" s="249" t="s">
        <v>787</v>
      </c>
      <c r="C188" s="214"/>
      <c r="D188" s="214"/>
      <c r="E188" s="221">
        <f>SUM(E167:E187)</f>
        <v>485028</v>
      </c>
      <c r="F188" s="221">
        <f>SUM(F167:F187)</f>
        <v>0</v>
      </c>
      <c r="G188" s="282">
        <f t="shared" si="2"/>
        <v>485028</v>
      </c>
      <c r="H188" s="177"/>
    </row>
    <row r="189" spans="1:8" ht="13.5" thickBot="1">
      <c r="A189" s="227"/>
      <c r="B189" s="267"/>
      <c r="C189" s="228"/>
      <c r="D189" s="228"/>
      <c r="E189" s="229"/>
      <c r="F189" s="267"/>
      <c r="G189" s="227"/>
      <c r="H189" s="177"/>
    </row>
    <row r="190" spans="1:8" ht="12.75">
      <c r="A190" s="276">
        <v>700</v>
      </c>
      <c r="B190" s="277" t="s">
        <v>796</v>
      </c>
      <c r="C190" s="278"/>
      <c r="D190" s="278"/>
      <c r="E190" s="279">
        <f>SUM(E165+E188)</f>
        <v>543228</v>
      </c>
      <c r="F190" s="279">
        <f>SUM(F165+F188)</f>
        <v>0</v>
      </c>
      <c r="G190" s="192">
        <f>SUM(E190+F190)</f>
        <v>543228</v>
      </c>
      <c r="H190" s="177"/>
    </row>
    <row r="191" spans="1:8" ht="12.75">
      <c r="A191" s="46"/>
      <c r="B191" s="47"/>
      <c r="C191" s="47"/>
      <c r="D191" s="47"/>
      <c r="E191" s="166"/>
      <c r="F191" s="151"/>
      <c r="G191" s="166"/>
      <c r="H191" s="177"/>
    </row>
    <row r="192" spans="1:8" ht="12.75">
      <c r="A192" s="239" t="s">
        <v>360</v>
      </c>
      <c r="B192" s="244" t="s">
        <v>504</v>
      </c>
      <c r="C192" s="244"/>
      <c r="D192" s="244"/>
      <c r="E192" s="281">
        <v>43180</v>
      </c>
      <c r="F192" s="274"/>
      <c r="G192" s="281">
        <f>SUM(E192+F192)</f>
        <v>43180</v>
      </c>
      <c r="H192" s="177"/>
    </row>
    <row r="193" spans="1:8" ht="12.75">
      <c r="A193" s="223" t="s">
        <v>361</v>
      </c>
      <c r="B193" s="224" t="s">
        <v>362</v>
      </c>
      <c r="C193" s="214"/>
      <c r="D193" s="214"/>
      <c r="E193" s="282">
        <f>SUM(E192)</f>
        <v>43180</v>
      </c>
      <c r="F193" s="282">
        <f>SUM(F192)</f>
        <v>0</v>
      </c>
      <c r="G193" s="282">
        <f>SUM(E193+F193)</f>
        <v>43180</v>
      </c>
      <c r="H193" s="177"/>
    </row>
    <row r="194" spans="1:8" ht="13.5" thickBot="1">
      <c r="A194" s="283"/>
      <c r="B194" s="133"/>
      <c r="C194" s="133"/>
      <c r="D194" s="133"/>
      <c r="E194" s="284"/>
      <c r="F194" s="256"/>
      <c r="G194" s="284"/>
      <c r="H194" s="177"/>
    </row>
    <row r="195" spans="1:8" ht="12.75">
      <c r="A195" s="46">
        <v>710</v>
      </c>
      <c r="B195" s="47" t="s">
        <v>363</v>
      </c>
      <c r="C195" s="47"/>
      <c r="D195" s="47"/>
      <c r="E195" s="166">
        <f>SUM(E193)</f>
        <v>43180</v>
      </c>
      <c r="F195" s="166">
        <f>SUM(F193)</f>
        <v>0</v>
      </c>
      <c r="G195" s="192">
        <f>SUM(E195+F195)</f>
        <v>43180</v>
      </c>
      <c r="H195" s="177"/>
    </row>
    <row r="196" spans="1:8" ht="12.75">
      <c r="A196" s="46"/>
      <c r="B196" s="47"/>
      <c r="C196" s="47"/>
      <c r="D196" s="47"/>
      <c r="E196" s="166"/>
      <c r="F196" s="151"/>
      <c r="G196" s="282"/>
      <c r="H196" s="177"/>
    </row>
    <row r="197" spans="1:8" ht="12.75">
      <c r="A197" s="223" t="s">
        <v>527</v>
      </c>
      <c r="B197" s="249" t="s">
        <v>464</v>
      </c>
      <c r="C197" s="47"/>
      <c r="D197" s="47"/>
      <c r="E197" s="221">
        <v>4469</v>
      </c>
      <c r="F197" s="351"/>
      <c r="G197" s="282">
        <f>SUM(E197+F197)</f>
        <v>4469</v>
      </c>
      <c r="H197" s="177"/>
    </row>
    <row r="198" spans="1:8" ht="12.75">
      <c r="A198" s="239" t="s">
        <v>528</v>
      </c>
      <c r="B198" s="271" t="s">
        <v>504</v>
      </c>
      <c r="C198" s="280"/>
      <c r="D198" s="280"/>
      <c r="E198" s="313">
        <v>15731</v>
      </c>
      <c r="F198" s="337"/>
      <c r="G198" s="281">
        <f>SUM(E198+F198)</f>
        <v>15731</v>
      </c>
      <c r="H198" s="177"/>
    </row>
    <row r="199" spans="1:8" ht="12.75">
      <c r="A199" s="223" t="s">
        <v>728</v>
      </c>
      <c r="B199" s="249" t="s">
        <v>729</v>
      </c>
      <c r="C199" s="214"/>
      <c r="D199" s="214"/>
      <c r="E199" s="221">
        <f>SUM(E197:E198)</f>
        <v>20200</v>
      </c>
      <c r="F199" s="260">
        <f>SUM(F197:F198)</f>
        <v>0</v>
      </c>
      <c r="G199" s="282">
        <f>SUM(E199+F199)</f>
        <v>20200</v>
      </c>
      <c r="H199" s="177"/>
    </row>
    <row r="200" spans="1:8" ht="13.5" thickBot="1">
      <c r="A200" s="227"/>
      <c r="B200" s="267"/>
      <c r="C200" s="228"/>
      <c r="D200" s="228"/>
      <c r="E200" s="229"/>
      <c r="F200" s="151"/>
      <c r="G200" s="284"/>
      <c r="H200" s="177"/>
    </row>
    <row r="201" spans="1:8" ht="12.75">
      <c r="A201" s="276">
        <v>730</v>
      </c>
      <c r="B201" s="277" t="s">
        <v>462</v>
      </c>
      <c r="C201" s="278"/>
      <c r="D201" s="278"/>
      <c r="E201" s="279">
        <f>SUM(E199)</f>
        <v>20200</v>
      </c>
      <c r="F201" s="176">
        <f>SUM(F199)</f>
        <v>0</v>
      </c>
      <c r="G201" s="192">
        <f>SUM(E201+F201)</f>
        <v>20200</v>
      </c>
      <c r="H201" s="177"/>
    </row>
    <row r="202" spans="1:8" ht="12.75">
      <c r="A202" s="216"/>
      <c r="B202" s="211"/>
      <c r="C202" s="287" t="s">
        <v>154</v>
      </c>
      <c r="D202" s="287" t="s">
        <v>137</v>
      </c>
      <c r="E202" s="318"/>
      <c r="F202" s="151"/>
      <c r="G202" s="166"/>
      <c r="H202" s="177"/>
    </row>
    <row r="203" spans="1:8" ht="12.75">
      <c r="A203" s="220" t="s">
        <v>529</v>
      </c>
      <c r="B203" s="249" t="s">
        <v>471</v>
      </c>
      <c r="C203" s="260">
        <v>52826</v>
      </c>
      <c r="D203" s="260"/>
      <c r="E203" s="221">
        <v>52826</v>
      </c>
      <c r="F203" s="260"/>
      <c r="G203" s="282">
        <f aca="true" t="shared" si="3" ref="G203:G208">SUM(E203+F203)</f>
        <v>52826</v>
      </c>
      <c r="H203" s="177"/>
    </row>
    <row r="204" spans="1:8" ht="12.75">
      <c r="A204" s="220" t="s">
        <v>530</v>
      </c>
      <c r="B204" s="249" t="s">
        <v>475</v>
      </c>
      <c r="C204" s="260">
        <v>9102</v>
      </c>
      <c r="D204" s="260"/>
      <c r="E204" s="221">
        <v>9102</v>
      </c>
      <c r="F204" s="275"/>
      <c r="G204" s="282">
        <f t="shared" si="3"/>
        <v>9102</v>
      </c>
      <c r="H204" s="177"/>
    </row>
    <row r="205" spans="1:8" ht="12.75">
      <c r="A205" s="220" t="s">
        <v>531</v>
      </c>
      <c r="B205" s="249" t="s">
        <v>477</v>
      </c>
      <c r="C205" s="260">
        <v>1295</v>
      </c>
      <c r="D205" s="260"/>
      <c r="E205" s="221">
        <v>1295</v>
      </c>
      <c r="F205" s="275"/>
      <c r="G205" s="282">
        <f t="shared" si="3"/>
        <v>1295</v>
      </c>
      <c r="H205" s="177"/>
    </row>
    <row r="206" spans="1:8" ht="12.75">
      <c r="A206" s="220" t="s">
        <v>532</v>
      </c>
      <c r="B206" s="261" t="s">
        <v>464</v>
      </c>
      <c r="C206" s="260">
        <v>1877</v>
      </c>
      <c r="D206" s="260">
        <v>1000</v>
      </c>
      <c r="E206" s="221">
        <v>2877</v>
      </c>
      <c r="F206" s="275"/>
      <c r="G206" s="282">
        <f t="shared" si="3"/>
        <v>2877</v>
      </c>
      <c r="H206" s="177"/>
    </row>
    <row r="207" spans="1:8" ht="12.75">
      <c r="A207" s="242" t="s">
        <v>834</v>
      </c>
      <c r="B207" s="243" t="s">
        <v>504</v>
      </c>
      <c r="C207" s="272">
        <v>1500</v>
      </c>
      <c r="D207" s="272">
        <v>1000</v>
      </c>
      <c r="E207" s="313">
        <v>2500</v>
      </c>
      <c r="F207" s="243"/>
      <c r="G207" s="281">
        <f t="shared" si="3"/>
        <v>2500</v>
      </c>
      <c r="H207" s="177"/>
    </row>
    <row r="208" spans="1:8" ht="12.75">
      <c r="A208" s="220" t="s">
        <v>806</v>
      </c>
      <c r="B208" s="249" t="s">
        <v>807</v>
      </c>
      <c r="C208" s="260">
        <f>SUM(C203:C207)</f>
        <v>66600</v>
      </c>
      <c r="D208" s="260">
        <f>SUM(D203:D207)</f>
        <v>2000</v>
      </c>
      <c r="E208" s="221">
        <f>SUM(E203:E207)</f>
        <v>68600</v>
      </c>
      <c r="F208" s="260">
        <f>SUM(F203:F207)</f>
        <v>0</v>
      </c>
      <c r="G208" s="282">
        <f t="shared" si="3"/>
        <v>68600</v>
      </c>
      <c r="H208" s="177"/>
    </row>
    <row r="209" spans="1:8" ht="12.75">
      <c r="A209" s="220"/>
      <c r="B209" s="249"/>
      <c r="C209" s="260"/>
      <c r="D209" s="260"/>
      <c r="E209" s="221"/>
      <c r="F209" s="260"/>
      <c r="G209" s="221"/>
      <c r="H209" s="177"/>
    </row>
    <row r="210" spans="1:8" ht="12.75">
      <c r="A210" s="220" t="s">
        <v>533</v>
      </c>
      <c r="B210" s="249" t="s">
        <v>534</v>
      </c>
      <c r="C210" s="214"/>
      <c r="D210" s="214"/>
      <c r="E210" s="221">
        <v>90360</v>
      </c>
      <c r="F210" s="260"/>
      <c r="G210" s="282">
        <f>SUM(E210+F210)</f>
        <v>90360</v>
      </c>
      <c r="H210" s="177"/>
    </row>
    <row r="211" spans="1:8" ht="12.75">
      <c r="A211" s="220" t="s">
        <v>535</v>
      </c>
      <c r="B211" s="249" t="s">
        <v>464</v>
      </c>
      <c r="C211" s="214"/>
      <c r="D211" s="214"/>
      <c r="E211" s="221">
        <v>8583</v>
      </c>
      <c r="F211" s="260"/>
      <c r="G211" s="282">
        <f>SUM(E211+F211)</f>
        <v>8583</v>
      </c>
      <c r="H211" s="177"/>
    </row>
    <row r="212" spans="1:8" ht="12.75">
      <c r="A212" s="220" t="s">
        <v>536</v>
      </c>
      <c r="B212" s="249" t="s">
        <v>504</v>
      </c>
      <c r="C212" s="214"/>
      <c r="D212" s="214"/>
      <c r="E212" s="221">
        <v>6808</v>
      </c>
      <c r="F212" s="260"/>
      <c r="G212" s="282">
        <f>SUM(E212+F212)</f>
        <v>6808</v>
      </c>
      <c r="H212" s="177"/>
    </row>
    <row r="213" spans="1:8" ht="12.75">
      <c r="A213" s="220" t="s">
        <v>537</v>
      </c>
      <c r="B213" s="261" t="s">
        <v>505</v>
      </c>
      <c r="C213" s="214"/>
      <c r="D213" s="214"/>
      <c r="E213" s="221">
        <v>500</v>
      </c>
      <c r="F213" s="247"/>
      <c r="G213" s="281">
        <f>SUM(E213+F213)</f>
        <v>500</v>
      </c>
      <c r="H213" s="177"/>
    </row>
    <row r="214" spans="1:8" ht="12.75">
      <c r="A214" s="290" t="s">
        <v>730</v>
      </c>
      <c r="B214" s="263" t="s">
        <v>731</v>
      </c>
      <c r="C214" s="264"/>
      <c r="D214" s="264"/>
      <c r="E214" s="306">
        <f>SUM(E210:E213)</f>
        <v>106251</v>
      </c>
      <c r="F214" s="260">
        <f>SUM(F210:F213)</f>
        <v>0</v>
      </c>
      <c r="G214" s="282">
        <f>SUM(E214+F214)</f>
        <v>106251</v>
      </c>
      <c r="H214" s="177"/>
    </row>
    <row r="215" spans="1:8" ht="12.75">
      <c r="A215" s="216"/>
      <c r="B215" s="233"/>
      <c r="C215" s="211"/>
      <c r="D215" s="211"/>
      <c r="E215" s="316"/>
      <c r="F215" s="211"/>
      <c r="G215" s="216"/>
      <c r="H215" s="177"/>
    </row>
    <row r="216" spans="1:8" ht="12.75">
      <c r="A216" s="223" t="s">
        <v>764</v>
      </c>
      <c r="B216" s="249" t="s">
        <v>413</v>
      </c>
      <c r="C216" s="236"/>
      <c r="D216" s="236"/>
      <c r="E216" s="282">
        <v>200</v>
      </c>
      <c r="F216" s="260"/>
      <c r="G216" s="282">
        <f aca="true" t="shared" si="4" ref="G216:G232">SUM(E216+F216)</f>
        <v>200</v>
      </c>
      <c r="H216" s="177"/>
    </row>
    <row r="217" spans="1:8" ht="12.75">
      <c r="A217" s="220" t="s">
        <v>538</v>
      </c>
      <c r="B217" s="249" t="s">
        <v>471</v>
      </c>
      <c r="C217" s="214"/>
      <c r="D217" s="214"/>
      <c r="E217" s="221">
        <v>576116</v>
      </c>
      <c r="F217" s="260"/>
      <c r="G217" s="282">
        <f t="shared" si="4"/>
        <v>576116</v>
      </c>
      <c r="H217" s="177"/>
    </row>
    <row r="218" spans="1:8" ht="12.75">
      <c r="A218" s="220" t="s">
        <v>539</v>
      </c>
      <c r="B218" s="249" t="s">
        <v>473</v>
      </c>
      <c r="C218" s="214"/>
      <c r="D218" s="214"/>
      <c r="E218" s="221">
        <v>30067</v>
      </c>
      <c r="F218" s="260"/>
      <c r="G218" s="282">
        <f t="shared" si="4"/>
        <v>30067</v>
      </c>
      <c r="H218" s="177"/>
    </row>
    <row r="219" spans="1:8" ht="12.75">
      <c r="A219" s="220" t="s">
        <v>540</v>
      </c>
      <c r="B219" s="249" t="s">
        <v>475</v>
      </c>
      <c r="C219" s="214"/>
      <c r="D219" s="214"/>
      <c r="E219" s="221">
        <v>100797</v>
      </c>
      <c r="F219" s="275"/>
      <c r="G219" s="282">
        <f t="shared" si="4"/>
        <v>100797</v>
      </c>
      <c r="H219" s="177"/>
    </row>
    <row r="220" spans="1:8" ht="12.75">
      <c r="A220" s="220" t="s">
        <v>541</v>
      </c>
      <c r="B220" s="249" t="s">
        <v>477</v>
      </c>
      <c r="C220" s="214"/>
      <c r="D220" s="214"/>
      <c r="E220" s="221">
        <v>14333</v>
      </c>
      <c r="F220" s="275"/>
      <c r="G220" s="282">
        <f t="shared" si="4"/>
        <v>14333</v>
      </c>
      <c r="H220" s="177"/>
    </row>
    <row r="221" spans="1:8" ht="12.75">
      <c r="A221" s="220" t="s">
        <v>7</v>
      </c>
      <c r="B221" s="261" t="s">
        <v>8</v>
      </c>
      <c r="C221" s="214"/>
      <c r="D221" s="214"/>
      <c r="E221" s="221">
        <v>3200</v>
      </c>
      <c r="F221" s="260"/>
      <c r="G221" s="282">
        <f t="shared" si="4"/>
        <v>3200</v>
      </c>
      <c r="H221" s="177"/>
    </row>
    <row r="222" spans="1:8" ht="12.75">
      <c r="A222" s="220" t="s">
        <v>542</v>
      </c>
      <c r="B222" s="249" t="s">
        <v>464</v>
      </c>
      <c r="C222" s="214"/>
      <c r="D222" s="214"/>
      <c r="E222" s="221">
        <v>97474.52</v>
      </c>
      <c r="F222" s="260"/>
      <c r="G222" s="282">
        <f t="shared" si="4"/>
        <v>97474.52</v>
      </c>
      <c r="H222" s="177"/>
    </row>
    <row r="223" spans="1:8" ht="12.75">
      <c r="A223" s="220" t="s">
        <v>543</v>
      </c>
      <c r="B223" s="249" t="s">
        <v>501</v>
      </c>
      <c r="C223" s="214"/>
      <c r="D223" s="214"/>
      <c r="E223" s="221">
        <v>18500</v>
      </c>
      <c r="F223" s="260"/>
      <c r="G223" s="282">
        <f t="shared" si="4"/>
        <v>18500</v>
      </c>
      <c r="H223" s="177"/>
    </row>
    <row r="224" spans="1:8" ht="12.75">
      <c r="A224" s="220" t="s">
        <v>544</v>
      </c>
      <c r="B224" s="249" t="s">
        <v>465</v>
      </c>
      <c r="C224" s="214"/>
      <c r="D224" s="214"/>
      <c r="E224" s="221">
        <v>11400</v>
      </c>
      <c r="F224" s="260"/>
      <c r="G224" s="282">
        <f t="shared" si="4"/>
        <v>11400</v>
      </c>
      <c r="H224" s="177"/>
    </row>
    <row r="225" spans="1:8" ht="12.75">
      <c r="A225" s="220" t="s">
        <v>273</v>
      </c>
      <c r="B225" s="249" t="s">
        <v>270</v>
      </c>
      <c r="C225" s="214"/>
      <c r="D225" s="214"/>
      <c r="E225" s="221">
        <v>200</v>
      </c>
      <c r="F225" s="260"/>
      <c r="G225" s="282">
        <f t="shared" si="4"/>
        <v>200</v>
      </c>
      <c r="H225" s="177"/>
    </row>
    <row r="226" spans="1:8" ht="12.75">
      <c r="A226" s="220" t="s">
        <v>545</v>
      </c>
      <c r="B226" s="249" t="s">
        <v>504</v>
      </c>
      <c r="C226" s="214"/>
      <c r="D226" s="214"/>
      <c r="E226" s="221">
        <v>90678</v>
      </c>
      <c r="F226" s="260"/>
      <c r="G226" s="282">
        <f t="shared" si="4"/>
        <v>90678</v>
      </c>
      <c r="H226" s="177"/>
    </row>
    <row r="227" spans="1:8" ht="12.75">
      <c r="A227" s="220" t="s">
        <v>359</v>
      </c>
      <c r="B227" s="249" t="s">
        <v>308</v>
      </c>
      <c r="C227" s="214"/>
      <c r="D227" s="214"/>
      <c r="E227" s="221">
        <v>3400</v>
      </c>
      <c r="F227" s="260"/>
      <c r="G227" s="282">
        <f t="shared" si="4"/>
        <v>3400</v>
      </c>
      <c r="H227" s="177"/>
    </row>
    <row r="228" spans="1:8" ht="12.75">
      <c r="A228" s="220" t="s">
        <v>546</v>
      </c>
      <c r="B228" s="249" t="s">
        <v>505</v>
      </c>
      <c r="C228" s="214"/>
      <c r="D228" s="214"/>
      <c r="E228" s="221">
        <v>1500</v>
      </c>
      <c r="F228" s="214"/>
      <c r="G228" s="282">
        <f t="shared" si="4"/>
        <v>1500</v>
      </c>
      <c r="H228" s="177"/>
    </row>
    <row r="229" spans="1:8" ht="12.75">
      <c r="A229" s="220" t="s">
        <v>547</v>
      </c>
      <c r="B229" s="249" t="s">
        <v>508</v>
      </c>
      <c r="C229" s="214"/>
      <c r="D229" s="214"/>
      <c r="E229" s="221">
        <v>12000</v>
      </c>
      <c r="F229" s="214"/>
      <c r="G229" s="282">
        <f t="shared" si="4"/>
        <v>12000</v>
      </c>
      <c r="H229" s="177"/>
    </row>
    <row r="230" spans="1:8" ht="12.75">
      <c r="A230" s="220" t="s">
        <v>548</v>
      </c>
      <c r="B230" s="249" t="s">
        <v>725</v>
      </c>
      <c r="C230" s="214"/>
      <c r="D230" s="214"/>
      <c r="E230" s="221">
        <v>16063</v>
      </c>
      <c r="F230" s="214"/>
      <c r="G230" s="282">
        <f t="shared" si="4"/>
        <v>16063</v>
      </c>
      <c r="H230" s="177"/>
    </row>
    <row r="231" spans="1:8" ht="12.75">
      <c r="A231" s="242" t="s">
        <v>364</v>
      </c>
      <c r="B231" s="243" t="s">
        <v>365</v>
      </c>
      <c r="C231" s="244"/>
      <c r="D231" s="244"/>
      <c r="E231" s="313">
        <v>52000</v>
      </c>
      <c r="F231" s="247"/>
      <c r="G231" s="281">
        <f t="shared" si="4"/>
        <v>52000</v>
      </c>
      <c r="H231" s="177"/>
    </row>
    <row r="232" spans="1:8" ht="12.75">
      <c r="A232" s="220" t="s">
        <v>779</v>
      </c>
      <c r="B232" s="249" t="s">
        <v>732</v>
      </c>
      <c r="C232" s="214"/>
      <c r="D232" s="214"/>
      <c r="E232" s="221">
        <f>SUM(E216:E231)</f>
        <v>1027928.52</v>
      </c>
      <c r="F232" s="260">
        <f>SUM(F216:F231)</f>
        <v>0</v>
      </c>
      <c r="G232" s="282">
        <f t="shared" si="4"/>
        <v>1027928.52</v>
      </c>
      <c r="H232" s="177"/>
    </row>
    <row r="233" spans="1:8" ht="12.75">
      <c r="A233" s="46"/>
      <c r="B233" s="47"/>
      <c r="C233" s="291"/>
      <c r="D233" s="291"/>
      <c r="E233" s="319"/>
      <c r="F233" s="260"/>
      <c r="G233" s="220"/>
      <c r="H233" s="177"/>
    </row>
    <row r="234" spans="1:8" ht="12.75">
      <c r="A234" s="223" t="s">
        <v>368</v>
      </c>
      <c r="B234" s="214" t="s">
        <v>218</v>
      </c>
      <c r="C234" s="291"/>
      <c r="D234" s="291"/>
      <c r="E234" s="282">
        <v>2000</v>
      </c>
      <c r="F234" s="260"/>
      <c r="G234" s="282">
        <f>SUM(E234+F234)</f>
        <v>2000</v>
      </c>
      <c r="H234" s="177"/>
    </row>
    <row r="235" spans="1:8" ht="12.75">
      <c r="A235" s="223" t="s">
        <v>366</v>
      </c>
      <c r="B235" s="214" t="s">
        <v>464</v>
      </c>
      <c r="C235" s="291"/>
      <c r="D235" s="291"/>
      <c r="E235" s="282">
        <v>4000</v>
      </c>
      <c r="F235" s="260"/>
      <c r="G235" s="282">
        <f>SUM(E235+F235)</f>
        <v>4000</v>
      </c>
      <c r="H235" s="177"/>
    </row>
    <row r="236" spans="1:8" ht="12.75">
      <c r="A236" s="239" t="s">
        <v>367</v>
      </c>
      <c r="B236" s="244" t="s">
        <v>504</v>
      </c>
      <c r="C236" s="287"/>
      <c r="D236" s="287"/>
      <c r="E236" s="281">
        <v>2000</v>
      </c>
      <c r="F236" s="247"/>
      <c r="G236" s="281">
        <f>SUM(E236+F236)</f>
        <v>2000</v>
      </c>
      <c r="H236" s="177"/>
    </row>
    <row r="237" spans="1:8" ht="12.75">
      <c r="A237" s="223" t="s">
        <v>369</v>
      </c>
      <c r="B237" s="214" t="s">
        <v>370</v>
      </c>
      <c r="C237" s="291"/>
      <c r="D237" s="291"/>
      <c r="E237" s="282">
        <f>SUM(E234:E236)</f>
        <v>8000</v>
      </c>
      <c r="F237" s="226">
        <f>SUM(F234:F236)</f>
        <v>0</v>
      </c>
      <c r="G237" s="282">
        <f>SUM(E237+F237)</f>
        <v>8000</v>
      </c>
      <c r="H237" s="177"/>
    </row>
    <row r="238" spans="1:8" ht="12.75">
      <c r="A238" s="46"/>
      <c r="B238" s="47"/>
      <c r="C238" s="291"/>
      <c r="D238" s="291"/>
      <c r="E238" s="319"/>
      <c r="F238" s="260"/>
      <c r="G238" s="220"/>
      <c r="H238" s="177"/>
    </row>
    <row r="239" spans="1:8" ht="12.75">
      <c r="A239" s="220" t="s">
        <v>549</v>
      </c>
      <c r="B239" s="249" t="s">
        <v>550</v>
      </c>
      <c r="C239" s="214"/>
      <c r="D239" s="214"/>
      <c r="E239" s="221">
        <v>1900</v>
      </c>
      <c r="F239" s="260"/>
      <c r="G239" s="282">
        <f aca="true" t="shared" si="5" ref="G239:G245">SUM(E239+F239)</f>
        <v>1900</v>
      </c>
      <c r="H239" s="177"/>
    </row>
    <row r="240" spans="1:8" ht="12.75">
      <c r="A240" s="220" t="s">
        <v>157</v>
      </c>
      <c r="B240" s="261" t="s">
        <v>464</v>
      </c>
      <c r="C240" s="214"/>
      <c r="D240" s="214"/>
      <c r="E240" s="221">
        <v>1600</v>
      </c>
      <c r="F240" s="260"/>
      <c r="G240" s="282">
        <f t="shared" si="5"/>
        <v>1600</v>
      </c>
      <c r="H240" s="177"/>
    </row>
    <row r="241" spans="1:8" ht="12.75">
      <c r="A241" s="220" t="s">
        <v>158</v>
      </c>
      <c r="B241" s="261" t="s">
        <v>504</v>
      </c>
      <c r="C241" s="214"/>
      <c r="D241" s="214"/>
      <c r="E241" s="221">
        <v>2000</v>
      </c>
      <c r="F241" s="260"/>
      <c r="G241" s="282">
        <f t="shared" si="5"/>
        <v>2000</v>
      </c>
      <c r="H241" s="177"/>
    </row>
    <row r="242" spans="1:8" ht="12.75">
      <c r="A242" s="242" t="s">
        <v>551</v>
      </c>
      <c r="B242" s="243" t="s">
        <v>508</v>
      </c>
      <c r="C242" s="244"/>
      <c r="D242" s="244"/>
      <c r="E242" s="313">
        <v>20000</v>
      </c>
      <c r="F242" s="247"/>
      <c r="G242" s="281">
        <f t="shared" si="5"/>
        <v>20000</v>
      </c>
      <c r="H242" s="177"/>
    </row>
    <row r="243" spans="1:8" ht="12.75">
      <c r="A243" s="223" t="s">
        <v>809</v>
      </c>
      <c r="B243" s="249" t="s">
        <v>787</v>
      </c>
      <c r="C243" s="214"/>
      <c r="D243" s="214"/>
      <c r="E243" s="221">
        <f>SUM(E239:E242)</f>
        <v>25500</v>
      </c>
      <c r="F243" s="260">
        <f>SUM(F239:F242)</f>
        <v>0</v>
      </c>
      <c r="G243" s="282">
        <f t="shared" si="5"/>
        <v>25500</v>
      </c>
      <c r="H243" s="177"/>
    </row>
    <row r="244" spans="1:8" ht="13.5" thickBot="1">
      <c r="A244" s="283"/>
      <c r="B244" s="253"/>
      <c r="C244" s="133"/>
      <c r="D244" s="133"/>
      <c r="E244" s="229"/>
      <c r="F244" s="270"/>
      <c r="G244" s="229"/>
      <c r="H244" s="177"/>
    </row>
    <row r="245" spans="1:8" ht="12.75">
      <c r="A245" s="46">
        <v>750</v>
      </c>
      <c r="B245" s="258" t="s">
        <v>808</v>
      </c>
      <c r="C245" s="47"/>
      <c r="D245" s="47"/>
      <c r="E245" s="166">
        <f>SUM(E208+E214+E232+E237+E243)</f>
        <v>1236279.52</v>
      </c>
      <c r="F245" s="151">
        <f>SUM(F208+F214+F232+F237+F243)</f>
        <v>0</v>
      </c>
      <c r="G245" s="192">
        <f t="shared" si="5"/>
        <v>1236279.52</v>
      </c>
      <c r="H245" s="177"/>
    </row>
    <row r="246" spans="1:8" ht="12.75">
      <c r="A246" s="223"/>
      <c r="B246" s="249"/>
      <c r="C246" s="287" t="s">
        <v>154</v>
      </c>
      <c r="D246" s="287" t="s">
        <v>137</v>
      </c>
      <c r="E246" s="221"/>
      <c r="F246" s="275"/>
      <c r="G246" s="221"/>
      <c r="H246" s="177"/>
    </row>
    <row r="247" spans="1:8" ht="12.75">
      <c r="A247" s="239" t="s">
        <v>750</v>
      </c>
      <c r="B247" s="243" t="s">
        <v>504</v>
      </c>
      <c r="C247" s="272">
        <v>1380</v>
      </c>
      <c r="D247" s="272">
        <v>1000</v>
      </c>
      <c r="E247" s="313">
        <v>2380</v>
      </c>
      <c r="F247" s="247"/>
      <c r="G247" s="281">
        <f>SUM(E247+F247)</f>
        <v>2380</v>
      </c>
      <c r="H247" s="177"/>
    </row>
    <row r="248" spans="1:8" ht="12.75">
      <c r="A248" s="223" t="s">
        <v>810</v>
      </c>
      <c r="B248" s="249" t="s">
        <v>156</v>
      </c>
      <c r="C248" s="260">
        <f>SUM(C247)</f>
        <v>1380</v>
      </c>
      <c r="D248" s="260">
        <f>SUM(D247)</f>
        <v>1000</v>
      </c>
      <c r="E248" s="221">
        <f>SUM(E247)</f>
        <v>2380</v>
      </c>
      <c r="F248" s="260">
        <f>SUM(F247)</f>
        <v>0</v>
      </c>
      <c r="G248" s="282">
        <f>SUM(E248+F248)</f>
        <v>2380</v>
      </c>
      <c r="H248" s="177"/>
    </row>
    <row r="249" spans="1:8" ht="12.75">
      <c r="A249" s="223"/>
      <c r="B249" s="261" t="s">
        <v>155</v>
      </c>
      <c r="C249" s="260"/>
      <c r="D249" s="275"/>
      <c r="E249" s="221"/>
      <c r="F249" s="214"/>
      <c r="G249" s="220"/>
      <c r="H249" s="177"/>
    </row>
    <row r="250" spans="1:8" ht="12.75">
      <c r="A250" s="223"/>
      <c r="B250" s="261"/>
      <c r="C250" s="287" t="s">
        <v>154</v>
      </c>
      <c r="D250" s="287" t="s">
        <v>137</v>
      </c>
      <c r="E250" s="221"/>
      <c r="F250" s="214"/>
      <c r="G250" s="220"/>
      <c r="H250" s="177"/>
    </row>
    <row r="251" spans="1:8" ht="12.75">
      <c r="A251" s="223" t="s">
        <v>623</v>
      </c>
      <c r="B251" s="261" t="s">
        <v>624</v>
      </c>
      <c r="C251" s="260">
        <v>16340</v>
      </c>
      <c r="D251" s="275"/>
      <c r="E251" s="221">
        <v>16340</v>
      </c>
      <c r="F251" s="260"/>
      <c r="G251" s="282">
        <f>SUM(E251+F251)</f>
        <v>16340</v>
      </c>
      <c r="H251" s="177"/>
    </row>
    <row r="252" spans="1:8" ht="12.75">
      <c r="A252" s="223" t="s">
        <v>625</v>
      </c>
      <c r="B252" s="261" t="s">
        <v>475</v>
      </c>
      <c r="C252" s="260">
        <v>400</v>
      </c>
      <c r="D252" s="275"/>
      <c r="E252" s="221">
        <v>400</v>
      </c>
      <c r="F252" s="275"/>
      <c r="G252" s="282">
        <f>SUM(E252+F252)</f>
        <v>400</v>
      </c>
      <c r="H252" s="177"/>
    </row>
    <row r="253" spans="1:8" ht="12.75">
      <c r="A253" s="223" t="s">
        <v>626</v>
      </c>
      <c r="B253" s="261" t="s">
        <v>477</v>
      </c>
      <c r="C253" s="260">
        <v>60</v>
      </c>
      <c r="D253" s="275"/>
      <c r="E253" s="221">
        <v>60</v>
      </c>
      <c r="F253" s="275"/>
      <c r="G253" s="282">
        <f>SUM(E253+F253)</f>
        <v>60</v>
      </c>
      <c r="H253" s="177"/>
    </row>
    <row r="254" spans="1:8" ht="12.75">
      <c r="A254" s="239" t="s">
        <v>627</v>
      </c>
      <c r="B254" s="271" t="s">
        <v>218</v>
      </c>
      <c r="C254" s="272">
        <v>6000</v>
      </c>
      <c r="D254" s="384"/>
      <c r="E254" s="313">
        <v>6000</v>
      </c>
      <c r="F254" s="272"/>
      <c r="G254" s="281">
        <f>SUM(E254+F254)</f>
        <v>6000</v>
      </c>
      <c r="H254" s="177"/>
    </row>
    <row r="255" spans="1:8" ht="12.75">
      <c r="A255" s="236"/>
      <c r="B255" s="224"/>
      <c r="C255" s="260"/>
      <c r="D255" s="275"/>
      <c r="E255" s="260"/>
      <c r="F255" s="260"/>
      <c r="G255" s="226"/>
      <c r="H255" s="177"/>
    </row>
    <row r="256" spans="1:8" ht="13.5" thickBot="1">
      <c r="A256" s="214"/>
      <c r="B256" s="215"/>
      <c r="C256" s="215"/>
      <c r="D256" s="215"/>
      <c r="E256" s="215"/>
      <c r="F256" s="355"/>
      <c r="G256" s="214"/>
      <c r="H256" s="177"/>
    </row>
    <row r="257" spans="1:8" ht="13.5" thickTop="1">
      <c r="A257" s="157" t="s">
        <v>782</v>
      </c>
      <c r="B257" s="47"/>
      <c r="C257" s="47"/>
      <c r="D257" s="47"/>
      <c r="E257" s="216" t="s">
        <v>784</v>
      </c>
      <c r="F257" s="214"/>
      <c r="G257" s="157" t="s">
        <v>72</v>
      </c>
      <c r="H257" s="177"/>
    </row>
    <row r="258" spans="1:8" ht="12.75">
      <c r="A258" s="216" t="s">
        <v>781</v>
      </c>
      <c r="B258" s="47" t="s">
        <v>783</v>
      </c>
      <c r="C258" s="47"/>
      <c r="D258" s="47"/>
      <c r="E258" s="216" t="s">
        <v>460</v>
      </c>
      <c r="F258" s="214"/>
      <c r="G258" s="216" t="s">
        <v>460</v>
      </c>
      <c r="H258" s="177"/>
    </row>
    <row r="259" spans="1:8" ht="13.5" thickBot="1">
      <c r="A259" s="182"/>
      <c r="B259" s="217"/>
      <c r="C259" s="217"/>
      <c r="D259" s="217"/>
      <c r="E259" s="182"/>
      <c r="F259" s="180" t="s">
        <v>479</v>
      </c>
      <c r="G259" s="182" t="s">
        <v>481</v>
      </c>
      <c r="H259" s="177"/>
    </row>
    <row r="260" spans="1:8" ht="14.25" thickBot="1" thickTop="1">
      <c r="A260" s="218" t="s">
        <v>435</v>
      </c>
      <c r="B260" s="219" t="s">
        <v>436</v>
      </c>
      <c r="C260" s="219"/>
      <c r="D260" s="219"/>
      <c r="E260" s="218" t="s">
        <v>437</v>
      </c>
      <c r="F260" s="212" t="s">
        <v>747</v>
      </c>
      <c r="G260" s="218" t="s">
        <v>829</v>
      </c>
      <c r="H260" s="177"/>
    </row>
    <row r="261" spans="1:8" ht="12.75">
      <c r="A261" s="216"/>
      <c r="B261" s="211"/>
      <c r="C261" s="211"/>
      <c r="D261" s="211"/>
      <c r="E261" s="216"/>
      <c r="F261" s="211"/>
      <c r="G261" s="216"/>
      <c r="H261" s="177"/>
    </row>
    <row r="262" spans="1:8" ht="12.75">
      <c r="A262" s="216"/>
      <c r="B262" s="211"/>
      <c r="C262" s="287" t="s">
        <v>154</v>
      </c>
      <c r="D262" s="287" t="s">
        <v>137</v>
      </c>
      <c r="E262" s="216"/>
      <c r="F262" s="211"/>
      <c r="G262" s="216"/>
      <c r="H262" s="177"/>
    </row>
    <row r="263" spans="1:8" ht="12.75">
      <c r="A263" s="223" t="s">
        <v>628</v>
      </c>
      <c r="B263" s="261" t="s">
        <v>464</v>
      </c>
      <c r="C263" s="260">
        <v>2500</v>
      </c>
      <c r="D263" s="275"/>
      <c r="E263" s="221">
        <v>2500</v>
      </c>
      <c r="F263" s="260"/>
      <c r="G263" s="282">
        <f>SUM(E263+F263)</f>
        <v>2500</v>
      </c>
      <c r="H263" s="177"/>
    </row>
    <row r="264" spans="1:8" ht="12.75">
      <c r="A264" s="223" t="s">
        <v>629</v>
      </c>
      <c r="B264" s="261" t="s">
        <v>504</v>
      </c>
      <c r="C264" s="260">
        <v>2200</v>
      </c>
      <c r="D264" s="275"/>
      <c r="E264" s="221">
        <v>2200</v>
      </c>
      <c r="F264" s="260"/>
      <c r="G264" s="282">
        <f>SUM(E264+F264)</f>
        <v>2200</v>
      </c>
      <c r="H264" s="177"/>
    </row>
    <row r="265" spans="1:8" ht="12.75">
      <c r="A265" s="239" t="s">
        <v>630</v>
      </c>
      <c r="B265" s="271" t="s">
        <v>631</v>
      </c>
      <c r="C265" s="272">
        <v>973</v>
      </c>
      <c r="D265" s="384"/>
      <c r="E265" s="313">
        <v>973</v>
      </c>
      <c r="F265" s="272"/>
      <c r="G265" s="281">
        <f>SUM(E265+F265)</f>
        <v>973</v>
      </c>
      <c r="H265" s="177"/>
    </row>
    <row r="266" spans="1:8" ht="12.75">
      <c r="A266" s="223" t="s">
        <v>911</v>
      </c>
      <c r="B266" s="261" t="s">
        <v>632</v>
      </c>
      <c r="C266" s="260">
        <f>SUM(C251:C265)</f>
        <v>28473</v>
      </c>
      <c r="D266" s="260">
        <f>SUM(D251:D265)</f>
        <v>0</v>
      </c>
      <c r="E266" s="306">
        <f>SUM(E251:E265)</f>
        <v>28473</v>
      </c>
      <c r="F266" s="260">
        <f>SUM(F251:F265)</f>
        <v>0</v>
      </c>
      <c r="G266" s="282">
        <f>SUM(E266+F266)</f>
        <v>28473</v>
      </c>
      <c r="H266" s="177"/>
    </row>
    <row r="267" spans="1:8" ht="12.75">
      <c r="A267" s="223"/>
      <c r="B267" s="261" t="s">
        <v>633</v>
      </c>
      <c r="C267" s="260"/>
      <c r="D267" s="275"/>
      <c r="E267" s="221"/>
      <c r="F267" s="260"/>
      <c r="G267" s="220"/>
      <c r="H267" s="177"/>
    </row>
    <row r="268" spans="1:8" ht="12.75">
      <c r="A268" s="223"/>
      <c r="B268" s="261" t="s">
        <v>914</v>
      </c>
      <c r="C268" s="260"/>
      <c r="D268" s="275"/>
      <c r="E268" s="221"/>
      <c r="F268" s="214"/>
      <c r="G268" s="220"/>
      <c r="H268" s="177"/>
    </row>
    <row r="269" spans="1:8" ht="13.5" thickBot="1">
      <c r="A269" s="283"/>
      <c r="B269" s="253"/>
      <c r="C269" s="228"/>
      <c r="D269" s="228"/>
      <c r="E269" s="284"/>
      <c r="F269" s="151"/>
      <c r="G269" s="284"/>
      <c r="H269" s="177"/>
    </row>
    <row r="270" spans="1:8" ht="12.75">
      <c r="A270" s="276">
        <v>751</v>
      </c>
      <c r="B270" s="277" t="s">
        <v>769</v>
      </c>
      <c r="C270" s="278"/>
      <c r="D270" s="278"/>
      <c r="E270" s="279">
        <f>SUM(E248+E266)</f>
        <v>30853</v>
      </c>
      <c r="F270" s="279">
        <f>SUM(F248+F266)</f>
        <v>0</v>
      </c>
      <c r="G270" s="192">
        <f>SUM(E270+F270)</f>
        <v>30853</v>
      </c>
      <c r="H270" s="177"/>
    </row>
    <row r="271" spans="1:8" ht="12.75">
      <c r="A271" s="149"/>
      <c r="B271" s="258" t="s">
        <v>770</v>
      </c>
      <c r="C271" s="47"/>
      <c r="D271" s="47"/>
      <c r="E271" s="166"/>
      <c r="F271" s="214"/>
      <c r="G271" s="220"/>
      <c r="H271" s="177"/>
    </row>
    <row r="272" spans="1:8" ht="12.75">
      <c r="A272" s="149"/>
      <c r="B272" s="258"/>
      <c r="C272" s="47"/>
      <c r="D272" s="47"/>
      <c r="E272" s="166"/>
      <c r="F272" s="214"/>
      <c r="G272" s="220"/>
      <c r="H272" s="177"/>
    </row>
    <row r="273" spans="1:8" ht="12.75">
      <c r="A273" s="64" t="s">
        <v>797</v>
      </c>
      <c r="B273" s="64" t="s">
        <v>143</v>
      </c>
      <c r="C273" s="49"/>
      <c r="D273" s="49"/>
      <c r="E273" s="44">
        <v>0</v>
      </c>
      <c r="F273" s="50"/>
      <c r="G273" s="282">
        <f>SUM(E273+F273)</f>
        <v>0</v>
      </c>
      <c r="H273" s="177"/>
    </row>
    <row r="274" spans="1:8" ht="12.75">
      <c r="A274" s="64"/>
      <c r="B274" s="64" t="s">
        <v>144</v>
      </c>
      <c r="C274" s="49"/>
      <c r="D274" s="49"/>
      <c r="E274" s="44"/>
      <c r="F274" s="50"/>
      <c r="G274" s="282"/>
      <c r="H274" s="177"/>
    </row>
    <row r="275" spans="1:8" ht="12.75">
      <c r="A275" s="64" t="s">
        <v>265</v>
      </c>
      <c r="B275" s="64" t="s">
        <v>143</v>
      </c>
      <c r="C275" s="49"/>
      <c r="D275" s="49"/>
      <c r="E275" s="44">
        <v>15000</v>
      </c>
      <c r="F275" s="50"/>
      <c r="G275" s="282">
        <f>SUM(E275+F275)</f>
        <v>15000</v>
      </c>
      <c r="H275" s="177"/>
    </row>
    <row r="276" spans="1:8" ht="12.75">
      <c r="A276" s="137"/>
      <c r="B276" s="137" t="s">
        <v>888</v>
      </c>
      <c r="C276" s="353"/>
      <c r="D276" s="353"/>
      <c r="E276" s="54"/>
      <c r="F276" s="383"/>
      <c r="G276" s="281"/>
      <c r="H276" s="177"/>
    </row>
    <row r="277" spans="1:8" ht="12.75">
      <c r="A277" s="64" t="s">
        <v>406</v>
      </c>
      <c r="B277" s="64" t="s">
        <v>407</v>
      </c>
      <c r="C277" s="49"/>
      <c r="D277" s="49"/>
      <c r="E277" s="44">
        <f>SUM(E273:E276)</f>
        <v>15000</v>
      </c>
      <c r="F277" s="44">
        <f>SUM(F273:F276)</f>
        <v>0</v>
      </c>
      <c r="G277" s="282">
        <f>SUM(E277+F277)</f>
        <v>15000</v>
      </c>
      <c r="H277" s="177"/>
    </row>
    <row r="278" spans="1:8" ht="12.75">
      <c r="A278" s="64"/>
      <c r="B278" s="64"/>
      <c r="C278" s="49"/>
      <c r="D278" s="49"/>
      <c r="E278" s="44"/>
      <c r="F278" s="50"/>
      <c r="G278" s="282"/>
      <c r="H278" s="177"/>
    </row>
    <row r="279" spans="1:8" ht="12.75">
      <c r="A279" s="235" t="s">
        <v>371</v>
      </c>
      <c r="B279" s="235" t="s">
        <v>475</v>
      </c>
      <c r="C279" s="236"/>
      <c r="D279" s="236"/>
      <c r="E279" s="221">
        <v>300</v>
      </c>
      <c r="F279" s="214"/>
      <c r="G279" s="282">
        <f aca="true" t="shared" si="6" ref="G279:G288">SUM(E279+F279)</f>
        <v>300</v>
      </c>
      <c r="H279" s="177"/>
    </row>
    <row r="280" spans="1:8" ht="12.75">
      <c r="A280" s="235" t="s">
        <v>372</v>
      </c>
      <c r="B280" s="235" t="s">
        <v>477</v>
      </c>
      <c r="C280" s="236"/>
      <c r="D280" s="236"/>
      <c r="E280" s="221">
        <v>50</v>
      </c>
      <c r="F280" s="214"/>
      <c r="G280" s="282">
        <f t="shared" si="6"/>
        <v>50</v>
      </c>
      <c r="H280" s="177"/>
    </row>
    <row r="281" spans="1:8" ht="12.75">
      <c r="A281" s="235" t="s">
        <v>221</v>
      </c>
      <c r="B281" s="235" t="s">
        <v>218</v>
      </c>
      <c r="C281" s="236"/>
      <c r="D281" s="236"/>
      <c r="E281" s="221">
        <v>5200</v>
      </c>
      <c r="F281" s="214"/>
      <c r="G281" s="282">
        <f t="shared" si="6"/>
        <v>5200</v>
      </c>
      <c r="H281" s="177"/>
    </row>
    <row r="282" spans="1:8" ht="12.75">
      <c r="A282" s="249" t="s">
        <v>552</v>
      </c>
      <c r="B282" s="249" t="s">
        <v>464</v>
      </c>
      <c r="C282" s="214"/>
      <c r="D282" s="214"/>
      <c r="E282" s="221">
        <v>25700</v>
      </c>
      <c r="F282" s="260"/>
      <c r="G282" s="282">
        <f t="shared" si="6"/>
        <v>25700</v>
      </c>
      <c r="H282" s="177"/>
    </row>
    <row r="283" spans="1:8" ht="12.75">
      <c r="A283" s="249" t="s">
        <v>553</v>
      </c>
      <c r="B283" s="249" t="s">
        <v>501</v>
      </c>
      <c r="C283" s="214"/>
      <c r="D283" s="214"/>
      <c r="E283" s="221">
        <v>14000</v>
      </c>
      <c r="F283" s="260"/>
      <c r="G283" s="282">
        <f t="shared" si="6"/>
        <v>14000</v>
      </c>
      <c r="H283" s="177"/>
    </row>
    <row r="284" spans="1:8" ht="12.75">
      <c r="A284" s="249" t="s">
        <v>554</v>
      </c>
      <c r="B284" s="249" t="s">
        <v>465</v>
      </c>
      <c r="C284" s="214"/>
      <c r="D284" s="214"/>
      <c r="E284" s="221">
        <v>1000</v>
      </c>
      <c r="F284" s="214"/>
      <c r="G284" s="282">
        <f t="shared" si="6"/>
        <v>1000</v>
      </c>
      <c r="H284" s="177"/>
    </row>
    <row r="285" spans="1:8" ht="12.75">
      <c r="A285" s="249" t="s">
        <v>555</v>
      </c>
      <c r="B285" s="249" t="s">
        <v>504</v>
      </c>
      <c r="C285" s="214"/>
      <c r="D285" s="214"/>
      <c r="E285" s="221">
        <v>10300</v>
      </c>
      <c r="F285" s="260"/>
      <c r="G285" s="282">
        <f t="shared" si="6"/>
        <v>10300</v>
      </c>
      <c r="H285" s="177"/>
    </row>
    <row r="286" spans="1:8" ht="12.75">
      <c r="A286" s="249" t="s">
        <v>561</v>
      </c>
      <c r="B286" s="249" t="s">
        <v>505</v>
      </c>
      <c r="C286" s="214"/>
      <c r="D286" s="214"/>
      <c r="E286" s="221">
        <v>800</v>
      </c>
      <c r="F286" s="260"/>
      <c r="G286" s="282">
        <f t="shared" si="6"/>
        <v>800</v>
      </c>
      <c r="H286" s="177"/>
    </row>
    <row r="287" spans="1:8" ht="12.75">
      <c r="A287" s="249" t="s">
        <v>562</v>
      </c>
      <c r="B287" s="249" t="s">
        <v>508</v>
      </c>
      <c r="C287" s="214"/>
      <c r="D287" s="214"/>
      <c r="E287" s="221">
        <v>11900</v>
      </c>
      <c r="F287" s="247"/>
      <c r="G287" s="281">
        <f t="shared" si="6"/>
        <v>11900</v>
      </c>
      <c r="H287" s="177"/>
    </row>
    <row r="288" spans="1:8" ht="12.75">
      <c r="A288" s="263" t="s">
        <v>733</v>
      </c>
      <c r="B288" s="263" t="s">
        <v>563</v>
      </c>
      <c r="C288" s="264"/>
      <c r="D288" s="264"/>
      <c r="E288" s="306">
        <f>SUM(E279:E287)</f>
        <v>69250</v>
      </c>
      <c r="F288" s="260">
        <f>SUM(F279:F287)</f>
        <v>0</v>
      </c>
      <c r="G288" s="282">
        <f t="shared" si="6"/>
        <v>69250</v>
      </c>
      <c r="H288" s="177"/>
    </row>
    <row r="289" spans="1:8" ht="12.75">
      <c r="A289" s="249"/>
      <c r="B289" s="249"/>
      <c r="C289" s="214"/>
      <c r="D289" s="214"/>
      <c r="E289" s="314"/>
      <c r="F289" s="214"/>
      <c r="G289" s="220"/>
      <c r="H289" s="177"/>
    </row>
    <row r="290" spans="1:8" ht="12.75">
      <c r="A290" s="249"/>
      <c r="B290" s="249"/>
      <c r="C290" s="287" t="s">
        <v>154</v>
      </c>
      <c r="D290" s="287" t="s">
        <v>137</v>
      </c>
      <c r="E290" s="314"/>
      <c r="F290" s="214"/>
      <c r="G290" s="220"/>
      <c r="H290" s="177"/>
    </row>
    <row r="291" spans="1:8" ht="12.75">
      <c r="A291" s="249" t="s">
        <v>315</v>
      </c>
      <c r="B291" s="249" t="s">
        <v>218</v>
      </c>
      <c r="C291" s="291"/>
      <c r="D291" s="226">
        <v>2400</v>
      </c>
      <c r="E291" s="282">
        <v>2400</v>
      </c>
      <c r="F291" s="214"/>
      <c r="G291" s="282">
        <f aca="true" t="shared" si="7" ref="G291:G296">SUM(E291+F291)</f>
        <v>2400</v>
      </c>
      <c r="H291" s="177"/>
    </row>
    <row r="292" spans="1:8" ht="12.75">
      <c r="A292" s="249" t="s">
        <v>564</v>
      </c>
      <c r="B292" s="249" t="s">
        <v>464</v>
      </c>
      <c r="C292" s="260">
        <v>400</v>
      </c>
      <c r="D292" s="260">
        <v>5500</v>
      </c>
      <c r="E292" s="221">
        <v>5900</v>
      </c>
      <c r="F292" s="214"/>
      <c r="G292" s="282">
        <f t="shared" si="7"/>
        <v>5900</v>
      </c>
      <c r="H292" s="177"/>
    </row>
    <row r="293" spans="1:8" ht="12.75">
      <c r="A293" s="249" t="s">
        <v>565</v>
      </c>
      <c r="B293" s="249" t="s">
        <v>501</v>
      </c>
      <c r="C293" s="260"/>
      <c r="D293" s="260">
        <v>3500</v>
      </c>
      <c r="E293" s="221">
        <v>3500</v>
      </c>
      <c r="F293" s="260"/>
      <c r="G293" s="282">
        <f t="shared" si="7"/>
        <v>3500</v>
      </c>
      <c r="H293" s="177"/>
    </row>
    <row r="294" spans="1:8" ht="12.75">
      <c r="A294" s="249" t="s">
        <v>566</v>
      </c>
      <c r="B294" s="249" t="s">
        <v>504</v>
      </c>
      <c r="C294" s="260"/>
      <c r="D294" s="260">
        <v>3000</v>
      </c>
      <c r="E294" s="221">
        <v>3000</v>
      </c>
      <c r="F294" s="260"/>
      <c r="G294" s="282">
        <f t="shared" si="7"/>
        <v>3000</v>
      </c>
      <c r="H294" s="177"/>
    </row>
    <row r="295" spans="1:8" ht="12.75">
      <c r="A295" s="243" t="s">
        <v>765</v>
      </c>
      <c r="B295" s="271" t="s">
        <v>505</v>
      </c>
      <c r="C295" s="272"/>
      <c r="D295" s="272">
        <v>200</v>
      </c>
      <c r="E295" s="313">
        <v>200</v>
      </c>
      <c r="F295" s="243"/>
      <c r="G295" s="281">
        <f t="shared" si="7"/>
        <v>200</v>
      </c>
      <c r="H295" s="177"/>
    </row>
    <row r="296" spans="1:8" ht="12.75">
      <c r="A296" s="249" t="s">
        <v>811</v>
      </c>
      <c r="B296" s="249" t="s">
        <v>812</v>
      </c>
      <c r="C296" s="260">
        <f>SUM(C291:C295)</f>
        <v>400</v>
      </c>
      <c r="D296" s="260">
        <f>SUM(D291:D295)</f>
        <v>14600</v>
      </c>
      <c r="E296" s="221">
        <f>SUM(E291:E295)</f>
        <v>15000</v>
      </c>
      <c r="F296" s="260">
        <f>SUM(F291:F295)</f>
        <v>0</v>
      </c>
      <c r="G296" s="282">
        <f t="shared" si="7"/>
        <v>15000</v>
      </c>
      <c r="H296" s="177"/>
    </row>
    <row r="297" spans="1:8" ht="13.5" thickBot="1">
      <c r="A297" s="295"/>
      <c r="B297" s="253"/>
      <c r="C297" s="133"/>
      <c r="D297" s="133"/>
      <c r="E297" s="229"/>
      <c r="F297" s="267"/>
      <c r="G297" s="227"/>
      <c r="H297" s="177"/>
    </row>
    <row r="298" spans="1:8" ht="12.75">
      <c r="A298" s="142">
        <v>754</v>
      </c>
      <c r="B298" s="258" t="s">
        <v>734</v>
      </c>
      <c r="C298" s="47"/>
      <c r="D298" s="47"/>
      <c r="E298" s="166">
        <f>SUM(E277+E288+E296)</f>
        <v>99250</v>
      </c>
      <c r="F298" s="166">
        <f>SUM(F277+F288+F296)</f>
        <v>0</v>
      </c>
      <c r="G298" s="192">
        <f>SUM(E298+F298)</f>
        <v>99250</v>
      </c>
      <c r="H298" s="177"/>
    </row>
    <row r="299" spans="1:8" ht="12.75">
      <c r="A299" s="142"/>
      <c r="B299" s="258"/>
      <c r="C299" s="47"/>
      <c r="D299" s="140"/>
      <c r="E299" s="139"/>
      <c r="F299" s="214"/>
      <c r="G299" s="282"/>
      <c r="H299" s="177"/>
    </row>
    <row r="300" spans="1:8" ht="12.75">
      <c r="A300" s="235" t="s">
        <v>9</v>
      </c>
      <c r="B300" s="261" t="s">
        <v>464</v>
      </c>
      <c r="C300" s="214"/>
      <c r="D300" s="250"/>
      <c r="E300" s="251">
        <v>3000</v>
      </c>
      <c r="F300" s="214"/>
      <c r="G300" s="282">
        <f>SUM(E300+F300)</f>
        <v>3000</v>
      </c>
      <c r="H300" s="177"/>
    </row>
    <row r="301" spans="1:8" ht="12.75">
      <c r="A301" s="240" t="s">
        <v>10</v>
      </c>
      <c r="B301" s="271" t="s">
        <v>504</v>
      </c>
      <c r="C301" s="244"/>
      <c r="D301" s="245"/>
      <c r="E301" s="246">
        <v>19000</v>
      </c>
      <c r="F301" s="247"/>
      <c r="G301" s="281">
        <f>SUM(E301+F301)</f>
        <v>19000</v>
      </c>
      <c r="H301" s="177"/>
    </row>
    <row r="302" spans="1:8" ht="12.75">
      <c r="A302" s="235" t="s">
        <v>11</v>
      </c>
      <c r="B302" s="261" t="s">
        <v>12</v>
      </c>
      <c r="C302" s="214"/>
      <c r="D302" s="250"/>
      <c r="E302" s="251">
        <f>SUM(E300:E301)</f>
        <v>22000</v>
      </c>
      <c r="F302" s="260">
        <f>SUM(F300:F301)</f>
        <v>0</v>
      </c>
      <c r="G302" s="282">
        <f>SUM(E302+F302)</f>
        <v>22000</v>
      </c>
      <c r="H302" s="177"/>
    </row>
    <row r="303" spans="1:8" ht="13.5" thickBot="1">
      <c r="A303" s="296"/>
      <c r="B303" s="267"/>
      <c r="C303" s="228"/>
      <c r="D303" s="268"/>
      <c r="E303" s="273"/>
      <c r="F303" s="267"/>
      <c r="G303" s="227"/>
      <c r="H303" s="177"/>
    </row>
    <row r="304" spans="1:8" ht="12.75">
      <c r="A304" s="142">
        <v>756</v>
      </c>
      <c r="B304" s="143" t="s">
        <v>13</v>
      </c>
      <c r="C304" s="47"/>
      <c r="D304" s="140"/>
      <c r="E304" s="139">
        <f>SUM(E302)</f>
        <v>22000</v>
      </c>
      <c r="F304" s="151">
        <f>SUM(F302)</f>
        <v>0</v>
      </c>
      <c r="G304" s="192">
        <f>SUM(E304+F304)</f>
        <v>22000</v>
      </c>
      <c r="H304" s="177"/>
    </row>
    <row r="305" spans="1:8" ht="12.75">
      <c r="A305" s="142"/>
      <c r="B305" s="258" t="s">
        <v>14</v>
      </c>
      <c r="C305" s="47"/>
      <c r="D305" s="140"/>
      <c r="E305" s="139"/>
      <c r="F305" s="214"/>
      <c r="G305" s="220"/>
      <c r="H305" s="177"/>
    </row>
    <row r="306" spans="1:8" ht="12.75">
      <c r="A306" s="142"/>
      <c r="B306" s="258"/>
      <c r="C306" s="47"/>
      <c r="D306" s="140"/>
      <c r="E306" s="139"/>
      <c r="F306" s="214"/>
      <c r="G306" s="220"/>
      <c r="H306" s="177"/>
    </row>
    <row r="307" spans="1:8" ht="12.75">
      <c r="A307" s="235" t="s">
        <v>15</v>
      </c>
      <c r="B307" s="261" t="s">
        <v>832</v>
      </c>
      <c r="C307" s="214"/>
      <c r="D307" s="250"/>
      <c r="E307" s="251">
        <v>4000</v>
      </c>
      <c r="F307" s="260"/>
      <c r="G307" s="282">
        <f>SUM(E307+F307)</f>
        <v>4000</v>
      </c>
      <c r="H307" s="177"/>
    </row>
    <row r="308" spans="1:8" ht="12.75">
      <c r="A308" s="240"/>
      <c r="B308" s="271" t="s">
        <v>833</v>
      </c>
      <c r="C308" s="244"/>
      <c r="D308" s="245"/>
      <c r="E308" s="246"/>
      <c r="F308" s="243"/>
      <c r="G308" s="242"/>
      <c r="H308" s="177"/>
    </row>
    <row r="309" spans="1:8" ht="12.75">
      <c r="A309" s="235" t="s">
        <v>16</v>
      </c>
      <c r="B309" s="261" t="s">
        <v>17</v>
      </c>
      <c r="C309" s="214"/>
      <c r="D309" s="250"/>
      <c r="E309" s="251">
        <f>SUM(E307:E308)</f>
        <v>4000</v>
      </c>
      <c r="F309" s="260">
        <f>SUM(F307:F308)</f>
        <v>0</v>
      </c>
      <c r="G309" s="282">
        <f>SUM(E309+F309)</f>
        <v>4000</v>
      </c>
      <c r="H309" s="177"/>
    </row>
    <row r="310" spans="1:8" ht="12.75">
      <c r="A310" s="142"/>
      <c r="B310" s="249" t="s">
        <v>18</v>
      </c>
      <c r="C310" s="214"/>
      <c r="D310" s="250"/>
      <c r="E310" s="139"/>
      <c r="F310" s="214"/>
      <c r="G310" s="220"/>
      <c r="H310" s="177"/>
    </row>
    <row r="311" spans="1:8" ht="13.5" thickBot="1">
      <c r="A311" s="295"/>
      <c r="B311" s="267"/>
      <c r="C311" s="228"/>
      <c r="D311" s="268"/>
      <c r="E311" s="255"/>
      <c r="F311" s="267"/>
      <c r="G311" s="227"/>
      <c r="H311" s="177"/>
    </row>
    <row r="312" spans="1:8" ht="12.75">
      <c r="A312" s="142">
        <v>757</v>
      </c>
      <c r="B312" s="143" t="s">
        <v>19</v>
      </c>
      <c r="C312" s="214"/>
      <c r="D312" s="250"/>
      <c r="E312" s="139">
        <f>SUM(E309)</f>
        <v>4000</v>
      </c>
      <c r="F312" s="151">
        <f>SUM(F309)</f>
        <v>0</v>
      </c>
      <c r="G312" s="192">
        <f>SUM(E312+F312)</f>
        <v>4000</v>
      </c>
      <c r="H312" s="177"/>
    </row>
    <row r="313" spans="1:8" ht="12.75">
      <c r="A313" s="249"/>
      <c r="B313" s="249"/>
      <c r="C313" s="214"/>
      <c r="D313" s="250"/>
      <c r="E313" s="259"/>
      <c r="F313" s="214"/>
      <c r="G313" s="220"/>
      <c r="H313" s="177"/>
    </row>
    <row r="314" spans="1:8" ht="12.75">
      <c r="A314" s="243" t="s">
        <v>567</v>
      </c>
      <c r="B314" s="243" t="s">
        <v>568</v>
      </c>
      <c r="C314" s="244"/>
      <c r="D314" s="245"/>
      <c r="E314" s="293">
        <v>100000</v>
      </c>
      <c r="F314" s="243"/>
      <c r="G314" s="281">
        <f>SUM(E314+F314)</f>
        <v>100000</v>
      </c>
      <c r="H314" s="177"/>
    </row>
    <row r="315" spans="1:8" ht="12.75">
      <c r="A315" s="249" t="s">
        <v>735</v>
      </c>
      <c r="B315" s="249" t="s">
        <v>569</v>
      </c>
      <c r="C315" s="214"/>
      <c r="D315" s="250"/>
      <c r="E315" s="238">
        <f>SUM(E314)</f>
        <v>100000</v>
      </c>
      <c r="F315" s="226">
        <f>SUM(F314)</f>
        <v>0</v>
      </c>
      <c r="G315" s="282">
        <f>SUM(E315+F315)</f>
        <v>100000</v>
      </c>
      <c r="H315" s="177"/>
    </row>
    <row r="316" spans="1:8" ht="13.5" thickBot="1">
      <c r="A316" s="295"/>
      <c r="B316" s="253"/>
      <c r="C316" s="133"/>
      <c r="D316" s="254"/>
      <c r="E316" s="297"/>
      <c r="F316" s="256"/>
      <c r="G316" s="284"/>
      <c r="H316" s="177"/>
    </row>
    <row r="317" spans="1:8" ht="12.75">
      <c r="A317" s="142">
        <v>758</v>
      </c>
      <c r="B317" s="142" t="s">
        <v>431</v>
      </c>
      <c r="C317" s="211"/>
      <c r="D317" s="234"/>
      <c r="E317" s="298">
        <f>SUM(E315)</f>
        <v>100000</v>
      </c>
      <c r="F317" s="213">
        <f>SUM(F315)</f>
        <v>0</v>
      </c>
      <c r="G317" s="192">
        <f>SUM(E317+F317)</f>
        <v>100000</v>
      </c>
      <c r="H317" s="177"/>
    </row>
    <row r="318" spans="1:8" ht="12.75">
      <c r="A318" s="249"/>
      <c r="B318" s="249"/>
      <c r="C318" s="302" t="s">
        <v>117</v>
      </c>
      <c r="D318" s="288" t="s">
        <v>137</v>
      </c>
      <c r="E318" s="259"/>
      <c r="F318" s="260"/>
      <c r="G318" s="221"/>
      <c r="H318" s="177"/>
    </row>
    <row r="319" spans="1:8" ht="12.75">
      <c r="A319" s="249" t="s">
        <v>570</v>
      </c>
      <c r="B319" s="249" t="s">
        <v>413</v>
      </c>
      <c r="C319" s="214"/>
      <c r="D319" s="251">
        <v>125870</v>
      </c>
      <c r="E319" s="251">
        <v>125870</v>
      </c>
      <c r="F319" s="260"/>
      <c r="G319" s="282">
        <f aca="true" t="shared" si="8" ref="G319:G349">SUM(E319+F319)</f>
        <v>125870</v>
      </c>
      <c r="H319" s="177"/>
    </row>
    <row r="320" spans="1:8" ht="12.75">
      <c r="A320" s="249" t="s">
        <v>176</v>
      </c>
      <c r="B320" s="249" t="s">
        <v>376</v>
      </c>
      <c r="C320" s="260">
        <v>3190</v>
      </c>
      <c r="D320" s="385">
        <v>115</v>
      </c>
      <c r="E320" s="251">
        <v>3305</v>
      </c>
      <c r="F320" s="260"/>
      <c r="G320" s="282">
        <f t="shared" si="8"/>
        <v>3305</v>
      </c>
      <c r="H320" s="177"/>
    </row>
    <row r="321" spans="1:8" ht="12.75">
      <c r="A321" s="249" t="s">
        <v>572</v>
      </c>
      <c r="B321" s="249" t="s">
        <v>471</v>
      </c>
      <c r="C321" s="260">
        <v>3660</v>
      </c>
      <c r="D321" s="251">
        <v>1985291</v>
      </c>
      <c r="E321" s="251">
        <v>1988951</v>
      </c>
      <c r="F321" s="260"/>
      <c r="G321" s="282">
        <f t="shared" si="8"/>
        <v>1988951</v>
      </c>
      <c r="H321" s="177"/>
    </row>
    <row r="322" spans="1:8" ht="12.75">
      <c r="A322" s="249" t="s">
        <v>573</v>
      </c>
      <c r="B322" s="249" t="s">
        <v>473</v>
      </c>
      <c r="C322" s="214"/>
      <c r="D322" s="251">
        <v>161300</v>
      </c>
      <c r="E322" s="251">
        <v>161300</v>
      </c>
      <c r="F322" s="260"/>
      <c r="G322" s="282">
        <f t="shared" si="8"/>
        <v>161300</v>
      </c>
      <c r="H322" s="177"/>
    </row>
    <row r="323" spans="1:8" ht="12.75">
      <c r="A323" s="249" t="s">
        <v>574</v>
      </c>
      <c r="B323" s="249" t="s">
        <v>475</v>
      </c>
      <c r="C323" s="275">
        <v>636</v>
      </c>
      <c r="D323" s="251">
        <v>395665</v>
      </c>
      <c r="E323" s="251">
        <v>396301</v>
      </c>
      <c r="F323" s="260"/>
      <c r="G323" s="282">
        <f t="shared" si="8"/>
        <v>396301</v>
      </c>
      <c r="H323" s="177"/>
    </row>
    <row r="324" spans="1:8" ht="12.75">
      <c r="A324" s="249" t="s">
        <v>323</v>
      </c>
      <c r="B324" s="249" t="s">
        <v>150</v>
      </c>
      <c r="C324" s="275"/>
      <c r="D324" s="251">
        <v>2039.77</v>
      </c>
      <c r="E324" s="251">
        <v>2039.77</v>
      </c>
      <c r="F324" s="260"/>
      <c r="G324" s="282">
        <f t="shared" si="8"/>
        <v>2039.77</v>
      </c>
      <c r="H324" s="177"/>
    </row>
    <row r="325" spans="1:8" ht="12.75">
      <c r="A325" s="249" t="s">
        <v>324</v>
      </c>
      <c r="B325" s="249" t="s">
        <v>150</v>
      </c>
      <c r="C325" s="214"/>
      <c r="D325" s="251">
        <v>679.92</v>
      </c>
      <c r="E325" s="251">
        <v>679.92</v>
      </c>
      <c r="F325" s="260"/>
      <c r="G325" s="282">
        <f t="shared" si="8"/>
        <v>679.92</v>
      </c>
      <c r="H325" s="177"/>
    </row>
    <row r="326" spans="1:8" ht="12.75">
      <c r="A326" s="249" t="s">
        <v>575</v>
      </c>
      <c r="B326" s="249" t="s">
        <v>477</v>
      </c>
      <c r="C326" s="275">
        <v>90</v>
      </c>
      <c r="D326" s="251">
        <v>55918</v>
      </c>
      <c r="E326" s="251">
        <v>56008</v>
      </c>
      <c r="F326" s="260"/>
      <c r="G326" s="282">
        <f t="shared" si="8"/>
        <v>56008</v>
      </c>
      <c r="H326" s="177"/>
    </row>
    <row r="327" spans="1:8" ht="12.75">
      <c r="A327" s="249" t="s">
        <v>325</v>
      </c>
      <c r="B327" s="249" t="s">
        <v>327</v>
      </c>
      <c r="C327" s="214"/>
      <c r="D327" s="251">
        <v>289.13</v>
      </c>
      <c r="E327" s="251">
        <v>289.13</v>
      </c>
      <c r="F327" s="260"/>
      <c r="G327" s="282">
        <f t="shared" si="8"/>
        <v>289.13</v>
      </c>
      <c r="H327" s="177"/>
    </row>
    <row r="328" spans="1:8" ht="12.75">
      <c r="A328" s="249" t="s">
        <v>326</v>
      </c>
      <c r="B328" s="249" t="s">
        <v>327</v>
      </c>
      <c r="C328" s="214"/>
      <c r="D328" s="251">
        <v>96.38</v>
      </c>
      <c r="E328" s="251">
        <v>96.38</v>
      </c>
      <c r="F328" s="260"/>
      <c r="G328" s="282">
        <f t="shared" si="8"/>
        <v>96.38</v>
      </c>
      <c r="H328" s="177"/>
    </row>
    <row r="329" spans="1:8" ht="12.75">
      <c r="A329" s="249" t="s">
        <v>286</v>
      </c>
      <c r="B329" s="249" t="s">
        <v>218</v>
      </c>
      <c r="C329" s="214"/>
      <c r="D329" s="251">
        <v>6902</v>
      </c>
      <c r="E329" s="251">
        <v>6902</v>
      </c>
      <c r="F329" s="260"/>
      <c r="G329" s="282">
        <f t="shared" si="8"/>
        <v>6902</v>
      </c>
      <c r="H329" s="177"/>
    </row>
    <row r="330" spans="1:8" ht="12.75">
      <c r="A330" s="249" t="s">
        <v>328</v>
      </c>
      <c r="B330" s="249" t="s">
        <v>330</v>
      </c>
      <c r="C330" s="214"/>
      <c r="D330" s="251">
        <v>12155.25</v>
      </c>
      <c r="E330" s="251">
        <v>12155.25</v>
      </c>
      <c r="F330" s="260"/>
      <c r="G330" s="282">
        <f t="shared" si="8"/>
        <v>12155.25</v>
      </c>
      <c r="H330" s="177"/>
    </row>
    <row r="331" spans="1:8" ht="12.75">
      <c r="A331" s="249" t="s">
        <v>329</v>
      </c>
      <c r="B331" s="249" t="s">
        <v>330</v>
      </c>
      <c r="C331" s="214"/>
      <c r="D331" s="251">
        <v>4051.75</v>
      </c>
      <c r="E331" s="251">
        <v>4051.75</v>
      </c>
      <c r="F331" s="260"/>
      <c r="G331" s="282">
        <f t="shared" si="8"/>
        <v>4051.75</v>
      </c>
      <c r="H331" s="177"/>
    </row>
    <row r="332" spans="1:8" ht="12.75">
      <c r="A332" s="249" t="s">
        <v>576</v>
      </c>
      <c r="B332" s="249" t="s">
        <v>464</v>
      </c>
      <c r="C332" s="214"/>
      <c r="D332" s="251">
        <v>171941</v>
      </c>
      <c r="E332" s="251">
        <v>127541</v>
      </c>
      <c r="F332" s="260">
        <v>44400</v>
      </c>
      <c r="G332" s="282">
        <f t="shared" si="8"/>
        <v>171941</v>
      </c>
      <c r="H332" s="177"/>
    </row>
    <row r="333" spans="1:8" ht="12.75">
      <c r="A333" s="249" t="s">
        <v>331</v>
      </c>
      <c r="B333" s="249" t="s">
        <v>333</v>
      </c>
      <c r="C333" s="214"/>
      <c r="D333" s="251">
        <v>9474.88</v>
      </c>
      <c r="E333" s="251">
        <v>9474.88</v>
      </c>
      <c r="F333" s="260"/>
      <c r="G333" s="282">
        <f t="shared" si="8"/>
        <v>9474.88</v>
      </c>
      <c r="H333" s="177"/>
    </row>
    <row r="334" spans="1:8" ht="12.75">
      <c r="A334" s="249" t="s">
        <v>332</v>
      </c>
      <c r="B334" s="249" t="s">
        <v>333</v>
      </c>
      <c r="C334" s="214"/>
      <c r="D334" s="251">
        <v>3207.21</v>
      </c>
      <c r="E334" s="251">
        <v>3207.21</v>
      </c>
      <c r="F334" s="260"/>
      <c r="G334" s="282">
        <f t="shared" si="8"/>
        <v>3207.21</v>
      </c>
      <c r="H334" s="177"/>
    </row>
    <row r="335" spans="1:8" ht="12.75">
      <c r="A335" s="249" t="s">
        <v>899</v>
      </c>
      <c r="B335" s="249" t="s">
        <v>900</v>
      </c>
      <c r="C335" s="214"/>
      <c r="D335" s="251">
        <v>1468.19</v>
      </c>
      <c r="E335" s="251">
        <v>1468.19</v>
      </c>
      <c r="F335" s="260"/>
      <c r="G335" s="282">
        <f t="shared" si="8"/>
        <v>1468.19</v>
      </c>
      <c r="H335" s="177"/>
    </row>
    <row r="336" spans="1:8" ht="12.75">
      <c r="A336" s="249" t="s">
        <v>901</v>
      </c>
      <c r="B336" s="249" t="s">
        <v>900</v>
      </c>
      <c r="C336" s="214"/>
      <c r="D336" s="385">
        <v>484.55</v>
      </c>
      <c r="E336" s="251">
        <v>484.55</v>
      </c>
      <c r="F336" s="260"/>
      <c r="G336" s="282">
        <f t="shared" si="8"/>
        <v>484.55</v>
      </c>
      <c r="H336" s="177"/>
    </row>
    <row r="337" spans="1:8" ht="12.75">
      <c r="A337" s="249" t="s">
        <v>577</v>
      </c>
      <c r="B337" s="249" t="s">
        <v>736</v>
      </c>
      <c r="C337" s="214"/>
      <c r="D337" s="251">
        <v>9597</v>
      </c>
      <c r="E337" s="251">
        <v>4597</v>
      </c>
      <c r="F337" s="260">
        <v>5000</v>
      </c>
      <c r="G337" s="282">
        <f t="shared" si="8"/>
        <v>9597</v>
      </c>
      <c r="H337" s="177"/>
    </row>
    <row r="338" spans="1:8" ht="12.75">
      <c r="A338" s="249" t="s">
        <v>334</v>
      </c>
      <c r="B338" s="249" t="s">
        <v>151</v>
      </c>
      <c r="C338" s="214"/>
      <c r="D338" s="251">
        <v>1198.5</v>
      </c>
      <c r="E338" s="251">
        <v>1198.5</v>
      </c>
      <c r="F338" s="260"/>
      <c r="G338" s="282">
        <f t="shared" si="8"/>
        <v>1198.5</v>
      </c>
      <c r="H338" s="177"/>
    </row>
    <row r="339" spans="1:8" ht="12.75">
      <c r="A339" s="243"/>
      <c r="B339" s="243"/>
      <c r="C339" s="244"/>
      <c r="D339" s="246"/>
      <c r="E339" s="246"/>
      <c r="F339" s="272"/>
      <c r="G339" s="281"/>
      <c r="H339" s="177"/>
    </row>
    <row r="340" spans="1:8" ht="12.75">
      <c r="A340" s="244"/>
      <c r="B340" s="244"/>
      <c r="C340" s="244"/>
      <c r="D340" s="272"/>
      <c r="E340" s="272"/>
      <c r="F340" s="272"/>
      <c r="G340" s="248"/>
      <c r="H340" s="177"/>
    </row>
    <row r="341" spans="1:8" ht="13.5" thickBot="1">
      <c r="A341" s="215"/>
      <c r="B341" s="215"/>
      <c r="C341" s="215"/>
      <c r="D341" s="215"/>
      <c r="E341" s="215"/>
      <c r="F341" s="215"/>
      <c r="G341" s="215"/>
      <c r="H341" s="177"/>
    </row>
    <row r="342" spans="1:8" ht="13.5" thickTop="1">
      <c r="A342" s="157" t="s">
        <v>782</v>
      </c>
      <c r="B342" s="47"/>
      <c r="C342" s="47"/>
      <c r="D342" s="47"/>
      <c r="E342" s="157" t="s">
        <v>784</v>
      </c>
      <c r="F342" s="214"/>
      <c r="G342" s="157" t="s">
        <v>72</v>
      </c>
      <c r="H342" s="177"/>
    </row>
    <row r="343" spans="1:8" ht="12.75">
      <c r="A343" s="216" t="s">
        <v>781</v>
      </c>
      <c r="B343" s="47" t="s">
        <v>783</v>
      </c>
      <c r="C343" s="47"/>
      <c r="D343" s="47"/>
      <c r="E343" s="216" t="s">
        <v>460</v>
      </c>
      <c r="F343" s="214"/>
      <c r="G343" s="216" t="s">
        <v>460</v>
      </c>
      <c r="H343" s="177"/>
    </row>
    <row r="344" spans="1:8" ht="13.5" thickBot="1">
      <c r="A344" s="182"/>
      <c r="B344" s="217"/>
      <c r="C344" s="217"/>
      <c r="D344" s="217"/>
      <c r="E344" s="182"/>
      <c r="F344" s="180" t="s">
        <v>479</v>
      </c>
      <c r="G344" s="182" t="s">
        <v>481</v>
      </c>
      <c r="H344" s="177"/>
    </row>
    <row r="345" spans="1:8" ht="14.25" thickBot="1" thickTop="1">
      <c r="A345" s="218" t="s">
        <v>435</v>
      </c>
      <c r="B345" s="219" t="s">
        <v>436</v>
      </c>
      <c r="C345" s="219"/>
      <c r="D345" s="219"/>
      <c r="E345" s="218" t="s">
        <v>437</v>
      </c>
      <c r="F345" s="212" t="s">
        <v>747</v>
      </c>
      <c r="G345" s="218" t="s">
        <v>829</v>
      </c>
      <c r="H345" s="177"/>
    </row>
    <row r="346" spans="1:8" ht="12.75">
      <c r="A346" s="249"/>
      <c r="B346" s="249"/>
      <c r="C346" s="214"/>
      <c r="D346" s="251"/>
      <c r="E346" s="251"/>
      <c r="F346" s="260"/>
      <c r="G346" s="282"/>
      <c r="H346" s="177"/>
    </row>
    <row r="347" spans="1:8" ht="12.75">
      <c r="A347" s="249" t="s">
        <v>335</v>
      </c>
      <c r="B347" s="249" t="s">
        <v>151</v>
      </c>
      <c r="C347" s="214"/>
      <c r="D347" s="251">
        <v>399.5</v>
      </c>
      <c r="E347" s="251">
        <v>399.5</v>
      </c>
      <c r="F347" s="260"/>
      <c r="G347" s="282">
        <f t="shared" si="8"/>
        <v>399.5</v>
      </c>
      <c r="H347" s="177"/>
    </row>
    <row r="348" spans="1:8" ht="12.75">
      <c r="A348" s="249" t="s">
        <v>578</v>
      </c>
      <c r="B348" s="249" t="s">
        <v>501</v>
      </c>
      <c r="C348" s="214"/>
      <c r="D348" s="251">
        <v>167321</v>
      </c>
      <c r="E348" s="251">
        <v>167321</v>
      </c>
      <c r="F348" s="260"/>
      <c r="G348" s="282">
        <f t="shared" si="8"/>
        <v>167321</v>
      </c>
      <c r="H348" s="177"/>
    </row>
    <row r="349" spans="1:8" ht="12.75">
      <c r="A349" s="249" t="s">
        <v>579</v>
      </c>
      <c r="B349" s="249" t="s">
        <v>465</v>
      </c>
      <c r="C349" s="214"/>
      <c r="D349" s="251">
        <v>189667</v>
      </c>
      <c r="E349" s="251">
        <v>189667</v>
      </c>
      <c r="F349" s="260"/>
      <c r="G349" s="282">
        <f t="shared" si="8"/>
        <v>189667</v>
      </c>
      <c r="H349" s="177"/>
    </row>
    <row r="350" spans="1:8" ht="12.75">
      <c r="A350" s="249" t="s">
        <v>287</v>
      </c>
      <c r="B350" s="249" t="s">
        <v>270</v>
      </c>
      <c r="C350" s="214"/>
      <c r="D350" s="251">
        <v>3029</v>
      </c>
      <c r="E350" s="251">
        <v>3029</v>
      </c>
      <c r="F350" s="260"/>
      <c r="G350" s="282">
        <f aca="true" t="shared" si="9" ref="G350:G364">SUM(E350+F350)</f>
        <v>3029</v>
      </c>
      <c r="H350" s="177"/>
    </row>
    <row r="351" spans="1:8" ht="12.75">
      <c r="A351" s="249" t="s">
        <v>580</v>
      </c>
      <c r="B351" s="249" t="s">
        <v>504</v>
      </c>
      <c r="C351" s="214"/>
      <c r="D351" s="251">
        <v>88470</v>
      </c>
      <c r="E351" s="251">
        <v>88470</v>
      </c>
      <c r="F351" s="260"/>
      <c r="G351" s="282">
        <f t="shared" si="9"/>
        <v>88470</v>
      </c>
      <c r="H351" s="177"/>
    </row>
    <row r="352" spans="1:8" ht="12.75">
      <c r="A352" s="249" t="s">
        <v>336</v>
      </c>
      <c r="B352" s="249" t="s">
        <v>338</v>
      </c>
      <c r="C352" s="214"/>
      <c r="D352" s="251">
        <v>22181.23</v>
      </c>
      <c r="E352" s="251">
        <v>22181.23</v>
      </c>
      <c r="F352" s="260"/>
      <c r="G352" s="282">
        <f t="shared" si="9"/>
        <v>22181.23</v>
      </c>
      <c r="H352" s="177"/>
    </row>
    <row r="353" spans="1:8" ht="12.75">
      <c r="A353" s="249" t="s">
        <v>337</v>
      </c>
      <c r="B353" s="249" t="s">
        <v>338</v>
      </c>
      <c r="C353" s="214"/>
      <c r="D353" s="251">
        <v>7393.74</v>
      </c>
      <c r="E353" s="251">
        <v>7393.74</v>
      </c>
      <c r="F353" s="275"/>
      <c r="G353" s="282">
        <f t="shared" si="9"/>
        <v>7393.74</v>
      </c>
      <c r="H353" s="177"/>
    </row>
    <row r="354" spans="1:8" ht="12.75">
      <c r="A354" s="249" t="s">
        <v>902</v>
      </c>
      <c r="B354" s="249" t="s">
        <v>308</v>
      </c>
      <c r="C354" s="214"/>
      <c r="D354" s="251">
        <v>4948</v>
      </c>
      <c r="E354" s="251">
        <v>4948</v>
      </c>
      <c r="F354" s="260"/>
      <c r="G354" s="282">
        <f t="shared" si="9"/>
        <v>4948</v>
      </c>
      <c r="H354" s="177"/>
    </row>
    <row r="355" spans="1:8" ht="12.75">
      <c r="A355" s="249" t="s">
        <v>581</v>
      </c>
      <c r="B355" s="249" t="s">
        <v>505</v>
      </c>
      <c r="C355" s="214"/>
      <c r="D355" s="251">
        <v>11318</v>
      </c>
      <c r="E355" s="251">
        <v>11318</v>
      </c>
      <c r="F355" s="275"/>
      <c r="G355" s="282">
        <f t="shared" si="9"/>
        <v>11318</v>
      </c>
      <c r="H355" s="177"/>
    </row>
    <row r="356" spans="1:8" ht="12.75">
      <c r="A356" s="249" t="s">
        <v>582</v>
      </c>
      <c r="B356" s="249" t="s">
        <v>508</v>
      </c>
      <c r="C356" s="214"/>
      <c r="D356" s="251">
        <v>14524.69</v>
      </c>
      <c r="E356" s="251">
        <v>14524.69</v>
      </c>
      <c r="F356" s="260"/>
      <c r="G356" s="282">
        <f t="shared" si="9"/>
        <v>14524.69</v>
      </c>
      <c r="H356" s="177"/>
    </row>
    <row r="357" spans="1:8" ht="12.75">
      <c r="A357" s="249" t="s">
        <v>583</v>
      </c>
      <c r="B357" s="249" t="s">
        <v>755</v>
      </c>
      <c r="C357" s="214"/>
      <c r="D357" s="251">
        <v>131361</v>
      </c>
      <c r="E357" s="251">
        <v>131361</v>
      </c>
      <c r="F357" s="260"/>
      <c r="G357" s="282">
        <f t="shared" si="9"/>
        <v>131361</v>
      </c>
      <c r="H357" s="177"/>
    </row>
    <row r="358" spans="1:8" ht="12.75">
      <c r="A358" s="249" t="s">
        <v>903</v>
      </c>
      <c r="B358" s="249" t="s">
        <v>419</v>
      </c>
      <c r="C358" s="214"/>
      <c r="D358" s="251">
        <v>145</v>
      </c>
      <c r="E358" s="251">
        <v>145</v>
      </c>
      <c r="F358" s="260"/>
      <c r="G358" s="282">
        <f t="shared" si="9"/>
        <v>145</v>
      </c>
      <c r="H358" s="177"/>
    </row>
    <row r="359" spans="1:8" ht="12.75">
      <c r="A359" s="249" t="s">
        <v>830</v>
      </c>
      <c r="B359" s="249" t="s">
        <v>897</v>
      </c>
      <c r="C359" s="214"/>
      <c r="D359" s="251">
        <v>102507</v>
      </c>
      <c r="E359" s="251">
        <v>102507</v>
      </c>
      <c r="F359" s="260"/>
      <c r="G359" s="282">
        <f t="shared" si="9"/>
        <v>102507</v>
      </c>
      <c r="H359" s="177"/>
    </row>
    <row r="360" spans="1:8" ht="12.75">
      <c r="A360" s="249"/>
      <c r="B360" s="249" t="s">
        <v>507</v>
      </c>
      <c r="C360" s="214"/>
      <c r="D360" s="251"/>
      <c r="E360" s="251"/>
      <c r="F360" s="260"/>
      <c r="G360" s="282"/>
      <c r="H360" s="177"/>
    </row>
    <row r="361" spans="1:8" ht="12.75">
      <c r="A361" s="249" t="s">
        <v>274</v>
      </c>
      <c r="B361" s="249" t="s">
        <v>152</v>
      </c>
      <c r="C361" s="214"/>
      <c r="D361" s="251">
        <v>634053.86</v>
      </c>
      <c r="E361" s="251">
        <v>634053.86</v>
      </c>
      <c r="F361" s="260"/>
      <c r="G361" s="282">
        <f t="shared" si="9"/>
        <v>634053.86</v>
      </c>
      <c r="H361" s="177"/>
    </row>
    <row r="362" spans="1:8" ht="12.75">
      <c r="A362" s="249" t="s">
        <v>394</v>
      </c>
      <c r="B362" s="249" t="s">
        <v>152</v>
      </c>
      <c r="C362" s="214"/>
      <c r="D362" s="251">
        <v>211351.29</v>
      </c>
      <c r="E362" s="251">
        <v>211351.29</v>
      </c>
      <c r="F362" s="260"/>
      <c r="G362" s="282">
        <f t="shared" si="9"/>
        <v>211351.29</v>
      </c>
      <c r="H362" s="177"/>
    </row>
    <row r="363" spans="1:8" ht="12.75">
      <c r="A363" s="243" t="s">
        <v>898</v>
      </c>
      <c r="B363" s="243" t="s">
        <v>365</v>
      </c>
      <c r="C363" s="244"/>
      <c r="D363" s="246">
        <v>26657</v>
      </c>
      <c r="E363" s="246">
        <v>21657</v>
      </c>
      <c r="F363" s="260">
        <v>5000</v>
      </c>
      <c r="G363" s="281">
        <f t="shared" si="9"/>
        <v>26657</v>
      </c>
      <c r="H363" s="177"/>
    </row>
    <row r="364" spans="1:8" ht="12.75">
      <c r="A364" s="263" t="s">
        <v>432</v>
      </c>
      <c r="B364" s="263" t="s">
        <v>433</v>
      </c>
      <c r="C364" s="266">
        <f>SUM(C319:C363)</f>
        <v>7576</v>
      </c>
      <c r="D364" s="266">
        <f>SUM(D319:D363)</f>
        <v>4563071.84</v>
      </c>
      <c r="E364" s="266">
        <f>SUM(E319:E363)</f>
        <v>4516247.84</v>
      </c>
      <c r="F364" s="299">
        <f>SUM(F319:F363)</f>
        <v>54400</v>
      </c>
      <c r="G364" s="343">
        <f t="shared" si="9"/>
        <v>4570647.84</v>
      </c>
      <c r="H364" s="177"/>
    </row>
    <row r="365" spans="1:8" ht="12.75">
      <c r="A365" s="249"/>
      <c r="B365" s="249"/>
      <c r="C365" s="214"/>
      <c r="D365" s="250"/>
      <c r="E365" s="251"/>
      <c r="F365" s="214"/>
      <c r="G365" s="220"/>
      <c r="H365" s="177"/>
    </row>
    <row r="366" spans="1:8" ht="12.75">
      <c r="A366" s="220" t="s">
        <v>290</v>
      </c>
      <c r="B366" s="249" t="s">
        <v>413</v>
      </c>
      <c r="C366" s="214"/>
      <c r="D366" s="250"/>
      <c r="E366" s="251">
        <v>12321</v>
      </c>
      <c r="F366" s="260"/>
      <c r="G366" s="282">
        <f aca="true" t="shared" si="10" ref="G366:G379">SUM(E366+F366)</f>
        <v>12321</v>
      </c>
      <c r="H366" s="177"/>
    </row>
    <row r="367" spans="1:8" ht="12.75">
      <c r="A367" s="220" t="s">
        <v>291</v>
      </c>
      <c r="B367" s="249" t="s">
        <v>471</v>
      </c>
      <c r="C367" s="214"/>
      <c r="D367" s="250"/>
      <c r="E367" s="251">
        <v>147469</v>
      </c>
      <c r="F367" s="260"/>
      <c r="G367" s="282">
        <f t="shared" si="10"/>
        <v>147469</v>
      </c>
      <c r="H367" s="177"/>
    </row>
    <row r="368" spans="1:8" ht="12.75">
      <c r="A368" s="220" t="s">
        <v>292</v>
      </c>
      <c r="B368" s="249" t="s">
        <v>473</v>
      </c>
      <c r="C368" s="214"/>
      <c r="D368" s="250"/>
      <c r="E368" s="251">
        <v>9620</v>
      </c>
      <c r="F368" s="260"/>
      <c r="G368" s="282">
        <f t="shared" si="10"/>
        <v>9620</v>
      </c>
      <c r="H368" s="177"/>
    </row>
    <row r="369" spans="1:8" ht="12.75">
      <c r="A369" s="220" t="s">
        <v>293</v>
      </c>
      <c r="B369" s="249" t="s">
        <v>475</v>
      </c>
      <c r="C369" s="214"/>
      <c r="D369" s="250"/>
      <c r="E369" s="251">
        <v>29261</v>
      </c>
      <c r="F369" s="260"/>
      <c r="G369" s="282">
        <f t="shared" si="10"/>
        <v>29261</v>
      </c>
      <c r="H369" s="177"/>
    </row>
    <row r="370" spans="1:8" ht="12.75">
      <c r="A370" s="220" t="s">
        <v>294</v>
      </c>
      <c r="B370" s="249" t="s">
        <v>477</v>
      </c>
      <c r="C370" s="214"/>
      <c r="D370" s="250"/>
      <c r="E370" s="251">
        <v>4116</v>
      </c>
      <c r="F370" s="260"/>
      <c r="G370" s="282">
        <f t="shared" si="10"/>
        <v>4116</v>
      </c>
      <c r="H370" s="177"/>
    </row>
    <row r="371" spans="1:8" ht="12.75">
      <c r="A371" s="220" t="s">
        <v>295</v>
      </c>
      <c r="B371" s="249" t="s">
        <v>464</v>
      </c>
      <c r="C371" s="214"/>
      <c r="D371" s="250"/>
      <c r="E371" s="251">
        <v>9115</v>
      </c>
      <c r="F371" s="260"/>
      <c r="G371" s="282">
        <f t="shared" si="10"/>
        <v>9115</v>
      </c>
      <c r="H371" s="177"/>
    </row>
    <row r="372" spans="1:8" ht="12.75">
      <c r="A372" s="220" t="s">
        <v>296</v>
      </c>
      <c r="B372" s="249" t="s">
        <v>736</v>
      </c>
      <c r="C372" s="214"/>
      <c r="D372" s="250"/>
      <c r="E372" s="251">
        <v>1900</v>
      </c>
      <c r="F372" s="260"/>
      <c r="G372" s="282">
        <f t="shared" si="10"/>
        <v>1900</v>
      </c>
      <c r="H372" s="177"/>
    </row>
    <row r="373" spans="1:8" ht="12.75">
      <c r="A373" s="220" t="s">
        <v>297</v>
      </c>
      <c r="B373" s="249" t="s">
        <v>501</v>
      </c>
      <c r="C373" s="214"/>
      <c r="D373" s="250"/>
      <c r="E373" s="251">
        <v>4364</v>
      </c>
      <c r="F373" s="260"/>
      <c r="G373" s="282">
        <f t="shared" si="10"/>
        <v>4364</v>
      </c>
      <c r="H373" s="177"/>
    </row>
    <row r="374" spans="1:8" ht="12.75">
      <c r="A374" s="220" t="s">
        <v>298</v>
      </c>
      <c r="B374" s="249" t="s">
        <v>465</v>
      </c>
      <c r="C374" s="214"/>
      <c r="D374" s="250"/>
      <c r="E374" s="251">
        <v>422</v>
      </c>
      <c r="F374" s="260"/>
      <c r="G374" s="282">
        <f t="shared" si="10"/>
        <v>422</v>
      </c>
      <c r="H374" s="177"/>
    </row>
    <row r="375" spans="1:8" ht="12.75">
      <c r="A375" s="220" t="s">
        <v>299</v>
      </c>
      <c r="B375" s="249" t="s">
        <v>270</v>
      </c>
      <c r="C375" s="214"/>
      <c r="D375" s="250"/>
      <c r="E375" s="251">
        <v>230</v>
      </c>
      <c r="F375" s="260"/>
      <c r="G375" s="282">
        <f t="shared" si="10"/>
        <v>230</v>
      </c>
      <c r="H375" s="177"/>
    </row>
    <row r="376" spans="1:8" ht="12.75">
      <c r="A376" s="220" t="s">
        <v>300</v>
      </c>
      <c r="B376" s="249" t="s">
        <v>504</v>
      </c>
      <c r="C376" s="214"/>
      <c r="D376" s="250"/>
      <c r="E376" s="251">
        <v>1258</v>
      </c>
      <c r="F376" s="260"/>
      <c r="G376" s="282">
        <f t="shared" si="10"/>
        <v>1258</v>
      </c>
      <c r="H376" s="177"/>
    </row>
    <row r="377" spans="1:8" ht="12.75">
      <c r="A377" s="220" t="s">
        <v>301</v>
      </c>
      <c r="B377" s="249" t="s">
        <v>505</v>
      </c>
      <c r="C377" s="214"/>
      <c r="D377" s="250"/>
      <c r="E377" s="251">
        <v>745</v>
      </c>
      <c r="F377" s="260"/>
      <c r="G377" s="282">
        <f t="shared" si="10"/>
        <v>745</v>
      </c>
      <c r="H377" s="177"/>
    </row>
    <row r="378" spans="1:8" ht="12.75">
      <c r="A378" s="242" t="s">
        <v>302</v>
      </c>
      <c r="B378" s="243" t="s">
        <v>725</v>
      </c>
      <c r="C378" s="244"/>
      <c r="D378" s="245"/>
      <c r="E378" s="246">
        <v>7890</v>
      </c>
      <c r="F378" s="247"/>
      <c r="G378" s="281">
        <f t="shared" si="10"/>
        <v>7890</v>
      </c>
      <c r="H378" s="177"/>
    </row>
    <row r="379" spans="1:8" ht="12.75">
      <c r="A379" s="220" t="s">
        <v>303</v>
      </c>
      <c r="B379" s="249" t="s">
        <v>304</v>
      </c>
      <c r="C379" s="214"/>
      <c r="D379" s="250"/>
      <c r="E379" s="251">
        <f>SUM(E366:E378)</f>
        <v>228711</v>
      </c>
      <c r="F379" s="260">
        <f>SUM(F366:F378)</f>
        <v>0</v>
      </c>
      <c r="G379" s="282">
        <f t="shared" si="10"/>
        <v>228711</v>
      </c>
      <c r="H379" s="177"/>
    </row>
    <row r="380" spans="1:8" ht="12.75">
      <c r="A380" s="249"/>
      <c r="B380" s="249"/>
      <c r="C380" s="214"/>
      <c r="D380" s="250"/>
      <c r="E380" s="251"/>
      <c r="F380" s="214"/>
      <c r="G380" s="220"/>
      <c r="H380" s="177"/>
    </row>
    <row r="381" spans="1:8" ht="12.75">
      <c r="A381" s="249" t="s">
        <v>241</v>
      </c>
      <c r="B381" s="249" t="s">
        <v>242</v>
      </c>
      <c r="C381" s="214"/>
      <c r="D381" s="250"/>
      <c r="E381" s="251">
        <v>81916</v>
      </c>
      <c r="F381" s="260"/>
      <c r="G381" s="282">
        <f>SUM(E381+F381)</f>
        <v>81916</v>
      </c>
      <c r="H381" s="177"/>
    </row>
    <row r="382" spans="1:8" ht="12.75">
      <c r="A382" s="249"/>
      <c r="B382" s="249" t="s">
        <v>243</v>
      </c>
      <c r="C382" s="214"/>
      <c r="D382" s="250"/>
      <c r="E382" s="251"/>
      <c r="F382" s="214"/>
      <c r="G382" s="220"/>
      <c r="H382" s="177"/>
    </row>
    <row r="383" spans="1:8" ht="12.75">
      <c r="A383" s="249"/>
      <c r="B383" s="249" t="s">
        <v>244</v>
      </c>
      <c r="C383" s="214"/>
      <c r="D383" s="250"/>
      <c r="E383" s="251"/>
      <c r="F383" s="214"/>
      <c r="G383" s="220"/>
      <c r="H383" s="177"/>
    </row>
    <row r="384" spans="1:8" ht="12.75">
      <c r="A384" s="220" t="s">
        <v>584</v>
      </c>
      <c r="B384" s="249" t="s">
        <v>413</v>
      </c>
      <c r="C384" s="214"/>
      <c r="D384" s="250"/>
      <c r="E384" s="251">
        <v>24617</v>
      </c>
      <c r="F384" s="260"/>
      <c r="G384" s="282">
        <f aca="true" t="shared" si="11" ref="G384:G405">SUM(E384+F384)</f>
        <v>24617</v>
      </c>
      <c r="H384" s="177"/>
    </row>
    <row r="385" spans="1:8" ht="12.75">
      <c r="A385" s="220" t="s">
        <v>585</v>
      </c>
      <c r="B385" s="249" t="s">
        <v>471</v>
      </c>
      <c r="C385" s="214"/>
      <c r="D385" s="250"/>
      <c r="E385" s="251">
        <v>445867</v>
      </c>
      <c r="F385" s="260"/>
      <c r="G385" s="282">
        <f t="shared" si="11"/>
        <v>445867</v>
      </c>
      <c r="H385" s="177"/>
    </row>
    <row r="386" spans="1:8" ht="12.75">
      <c r="A386" s="220" t="s">
        <v>586</v>
      </c>
      <c r="B386" s="249" t="s">
        <v>473</v>
      </c>
      <c r="C386" s="214"/>
      <c r="D386" s="250"/>
      <c r="E386" s="251">
        <v>47627</v>
      </c>
      <c r="F386" s="260"/>
      <c r="G386" s="282">
        <f t="shared" si="11"/>
        <v>47627</v>
      </c>
      <c r="H386" s="177"/>
    </row>
    <row r="387" spans="1:8" ht="12.75">
      <c r="A387" s="220" t="s">
        <v>587</v>
      </c>
      <c r="B387" s="249" t="s">
        <v>475</v>
      </c>
      <c r="C387" s="214"/>
      <c r="D387" s="250"/>
      <c r="E387" s="251">
        <v>83234</v>
      </c>
      <c r="F387" s="260"/>
      <c r="G387" s="282">
        <f t="shared" si="11"/>
        <v>83234</v>
      </c>
      <c r="H387" s="177"/>
    </row>
    <row r="388" spans="1:8" ht="12.75">
      <c r="A388" s="220" t="s">
        <v>588</v>
      </c>
      <c r="B388" s="249" t="s">
        <v>477</v>
      </c>
      <c r="C388" s="214"/>
      <c r="D388" s="250"/>
      <c r="E388" s="251">
        <v>11808</v>
      </c>
      <c r="F388" s="260"/>
      <c r="G388" s="282">
        <f t="shared" si="11"/>
        <v>11808</v>
      </c>
      <c r="H388" s="177"/>
    </row>
    <row r="389" spans="1:8" ht="12.75">
      <c r="A389" s="220" t="s">
        <v>288</v>
      </c>
      <c r="B389" s="249" t="s">
        <v>218</v>
      </c>
      <c r="C389" s="214"/>
      <c r="D389" s="250"/>
      <c r="E389" s="251">
        <v>1900</v>
      </c>
      <c r="F389" s="260"/>
      <c r="G389" s="282">
        <f t="shared" si="11"/>
        <v>1900</v>
      </c>
      <c r="H389" s="177"/>
    </row>
    <row r="390" spans="1:8" ht="12.75">
      <c r="A390" s="220" t="s">
        <v>589</v>
      </c>
      <c r="B390" s="249" t="s">
        <v>464</v>
      </c>
      <c r="C390" s="214"/>
      <c r="D390" s="250"/>
      <c r="E390" s="251">
        <v>27027</v>
      </c>
      <c r="F390" s="260"/>
      <c r="G390" s="282">
        <f t="shared" si="11"/>
        <v>27027</v>
      </c>
      <c r="H390" s="177"/>
    </row>
    <row r="391" spans="1:8" ht="12.75">
      <c r="A391" s="220" t="s">
        <v>20</v>
      </c>
      <c r="B391" s="249" t="s">
        <v>590</v>
      </c>
      <c r="C391" s="214"/>
      <c r="D391" s="250"/>
      <c r="E391" s="251">
        <v>49793</v>
      </c>
      <c r="F391" s="260"/>
      <c r="G391" s="282">
        <f t="shared" si="11"/>
        <v>49793</v>
      </c>
      <c r="H391" s="177"/>
    </row>
    <row r="392" spans="1:8" ht="12.75">
      <c r="A392" s="220" t="s">
        <v>771</v>
      </c>
      <c r="B392" s="249" t="s">
        <v>736</v>
      </c>
      <c r="C392" s="214"/>
      <c r="D392" s="250"/>
      <c r="E392" s="251">
        <v>3942</v>
      </c>
      <c r="F392" s="260"/>
      <c r="G392" s="282">
        <f t="shared" si="11"/>
        <v>3942</v>
      </c>
      <c r="H392" s="177"/>
    </row>
    <row r="393" spans="1:8" ht="12.75">
      <c r="A393" s="220" t="s">
        <v>591</v>
      </c>
      <c r="B393" s="249" t="s">
        <v>501</v>
      </c>
      <c r="C393" s="214"/>
      <c r="D393" s="250"/>
      <c r="E393" s="251">
        <v>33233</v>
      </c>
      <c r="F393" s="260"/>
      <c r="G393" s="282">
        <f t="shared" si="11"/>
        <v>33233</v>
      </c>
      <c r="H393" s="177"/>
    </row>
    <row r="394" spans="1:8" ht="12.75">
      <c r="A394" s="220" t="s">
        <v>592</v>
      </c>
      <c r="B394" s="249" t="s">
        <v>465</v>
      </c>
      <c r="C394" s="214"/>
      <c r="D394" s="250"/>
      <c r="E394" s="251">
        <v>19801</v>
      </c>
      <c r="F394" s="260"/>
      <c r="G394" s="282">
        <f t="shared" si="11"/>
        <v>19801</v>
      </c>
      <c r="H394" s="177"/>
    </row>
    <row r="395" spans="1:8" ht="12.75">
      <c r="A395" s="220" t="s">
        <v>289</v>
      </c>
      <c r="B395" s="249" t="s">
        <v>270</v>
      </c>
      <c r="C395" s="214"/>
      <c r="D395" s="250"/>
      <c r="E395" s="251">
        <v>985</v>
      </c>
      <c r="F395" s="260"/>
      <c r="G395" s="282">
        <f t="shared" si="11"/>
        <v>985</v>
      </c>
      <c r="H395" s="177"/>
    </row>
    <row r="396" spans="1:8" ht="12.75">
      <c r="A396" s="220" t="s">
        <v>593</v>
      </c>
      <c r="B396" s="249" t="s">
        <v>504</v>
      </c>
      <c r="C396" s="214"/>
      <c r="D396" s="250"/>
      <c r="E396" s="251">
        <v>9542</v>
      </c>
      <c r="F396" s="260"/>
      <c r="G396" s="282">
        <f t="shared" si="11"/>
        <v>9542</v>
      </c>
      <c r="H396" s="177"/>
    </row>
    <row r="397" spans="1:8" ht="12.75">
      <c r="A397" s="220" t="s">
        <v>904</v>
      </c>
      <c r="B397" s="249" t="s">
        <v>308</v>
      </c>
      <c r="C397" s="214"/>
      <c r="D397" s="250"/>
      <c r="E397" s="251">
        <v>40</v>
      </c>
      <c r="F397" s="260"/>
      <c r="G397" s="282">
        <f t="shared" si="11"/>
        <v>40</v>
      </c>
      <c r="H397" s="177"/>
    </row>
    <row r="398" spans="1:8" ht="12.75">
      <c r="A398" s="220" t="s">
        <v>594</v>
      </c>
      <c r="B398" s="249" t="s">
        <v>505</v>
      </c>
      <c r="C398" s="214"/>
      <c r="D398" s="250"/>
      <c r="E398" s="251">
        <v>3198</v>
      </c>
      <c r="F398" s="275"/>
      <c r="G398" s="282">
        <f t="shared" si="11"/>
        <v>3198</v>
      </c>
      <c r="H398" s="177"/>
    </row>
    <row r="399" spans="1:8" ht="12.75">
      <c r="A399" s="220" t="s">
        <v>21</v>
      </c>
      <c r="B399" s="261" t="s">
        <v>508</v>
      </c>
      <c r="C399" s="214"/>
      <c r="D399" s="250"/>
      <c r="E399" s="251">
        <v>1084</v>
      </c>
      <c r="F399" s="275"/>
      <c r="G399" s="282">
        <f t="shared" si="11"/>
        <v>1084</v>
      </c>
      <c r="H399" s="177"/>
    </row>
    <row r="400" spans="1:8" ht="12.75">
      <c r="A400" s="220" t="s">
        <v>595</v>
      </c>
      <c r="B400" s="261" t="s">
        <v>725</v>
      </c>
      <c r="C400" s="214"/>
      <c r="D400" s="250"/>
      <c r="E400" s="251">
        <v>29566</v>
      </c>
      <c r="F400" s="260"/>
      <c r="G400" s="282">
        <f t="shared" si="11"/>
        <v>29566</v>
      </c>
      <c r="H400" s="177"/>
    </row>
    <row r="401" spans="1:8" ht="12.75">
      <c r="A401" s="220" t="s">
        <v>905</v>
      </c>
      <c r="B401" s="261" t="s">
        <v>419</v>
      </c>
      <c r="C401" s="214"/>
      <c r="D401" s="250"/>
      <c r="E401" s="251">
        <v>37</v>
      </c>
      <c r="F401" s="275"/>
      <c r="G401" s="282">
        <f t="shared" si="11"/>
        <v>37</v>
      </c>
      <c r="H401" s="177"/>
    </row>
    <row r="402" spans="1:8" ht="12.75">
      <c r="A402" s="220" t="s">
        <v>397</v>
      </c>
      <c r="B402" s="261" t="s">
        <v>398</v>
      </c>
      <c r="C402" s="214"/>
      <c r="D402" s="250"/>
      <c r="E402" s="251">
        <v>20000</v>
      </c>
      <c r="F402" s="260"/>
      <c r="G402" s="282">
        <f t="shared" si="11"/>
        <v>20000</v>
      </c>
      <c r="H402" s="177"/>
    </row>
    <row r="403" spans="1:8" ht="12.75">
      <c r="A403" s="220"/>
      <c r="B403" s="261" t="s">
        <v>403</v>
      </c>
      <c r="C403" s="214"/>
      <c r="D403" s="250"/>
      <c r="E403" s="251"/>
      <c r="F403" s="275"/>
      <c r="G403" s="282"/>
      <c r="H403" s="177"/>
    </row>
    <row r="404" spans="1:8" ht="12.75">
      <c r="A404" s="242" t="s">
        <v>906</v>
      </c>
      <c r="B404" s="243" t="s">
        <v>365</v>
      </c>
      <c r="C404" s="244"/>
      <c r="D404" s="245"/>
      <c r="E404" s="246">
        <v>3659</v>
      </c>
      <c r="F404" s="247"/>
      <c r="G404" s="281">
        <f t="shared" si="11"/>
        <v>3659</v>
      </c>
      <c r="H404" s="177"/>
    </row>
    <row r="405" spans="1:8" ht="12.75">
      <c r="A405" s="220" t="s">
        <v>737</v>
      </c>
      <c r="B405" s="249" t="s">
        <v>768</v>
      </c>
      <c r="C405" s="214"/>
      <c r="D405" s="250"/>
      <c r="E405" s="251">
        <f>SUM(E381:E404)</f>
        <v>898876</v>
      </c>
      <c r="F405" s="251">
        <f>SUM(F381:F404)</f>
        <v>0</v>
      </c>
      <c r="G405" s="282">
        <f t="shared" si="11"/>
        <v>898876</v>
      </c>
      <c r="H405" s="177"/>
    </row>
    <row r="406" spans="1:8" ht="12.75">
      <c r="A406" s="220"/>
      <c r="B406" s="249"/>
      <c r="C406" s="214"/>
      <c r="D406" s="250"/>
      <c r="E406" s="251"/>
      <c r="F406" s="260"/>
      <c r="G406" s="221"/>
      <c r="H406" s="177"/>
    </row>
    <row r="407" spans="1:8" ht="12.75">
      <c r="A407" s="220" t="s">
        <v>596</v>
      </c>
      <c r="B407" s="249" t="s">
        <v>413</v>
      </c>
      <c r="C407" s="214"/>
      <c r="D407" s="250"/>
      <c r="E407" s="251">
        <v>83355</v>
      </c>
      <c r="F407" s="260"/>
      <c r="G407" s="282">
        <f aca="true" t="shared" si="12" ref="G407:G432">SUM(E407+F407)</f>
        <v>83355</v>
      </c>
      <c r="H407" s="177"/>
    </row>
    <row r="408" spans="1:8" ht="12.75">
      <c r="A408" s="220" t="s">
        <v>597</v>
      </c>
      <c r="B408" s="249" t="s">
        <v>471</v>
      </c>
      <c r="C408" s="214"/>
      <c r="D408" s="250"/>
      <c r="E408" s="251">
        <v>1249083</v>
      </c>
      <c r="F408" s="260"/>
      <c r="G408" s="282">
        <f t="shared" si="12"/>
        <v>1249083</v>
      </c>
      <c r="H408" s="177"/>
    </row>
    <row r="409" spans="1:8" ht="12.75">
      <c r="A409" s="220" t="s">
        <v>598</v>
      </c>
      <c r="B409" s="249" t="s">
        <v>473</v>
      </c>
      <c r="C409" s="214"/>
      <c r="D409" s="250"/>
      <c r="E409" s="251">
        <v>94696</v>
      </c>
      <c r="F409" s="260"/>
      <c r="G409" s="282">
        <f t="shared" si="12"/>
        <v>94696</v>
      </c>
      <c r="H409" s="177"/>
    </row>
    <row r="410" spans="1:8" ht="12.75">
      <c r="A410" s="220" t="s">
        <v>599</v>
      </c>
      <c r="B410" s="249" t="s">
        <v>475</v>
      </c>
      <c r="C410" s="214"/>
      <c r="D410" s="250"/>
      <c r="E410" s="251">
        <v>248320</v>
      </c>
      <c r="F410" s="275"/>
      <c r="G410" s="282">
        <f t="shared" si="12"/>
        <v>248320</v>
      </c>
      <c r="H410" s="177"/>
    </row>
    <row r="411" spans="1:8" ht="12.75">
      <c r="A411" s="220" t="s">
        <v>600</v>
      </c>
      <c r="B411" s="249" t="s">
        <v>477</v>
      </c>
      <c r="C411" s="214"/>
      <c r="D411" s="250"/>
      <c r="E411" s="251">
        <v>34972</v>
      </c>
      <c r="F411" s="260"/>
      <c r="G411" s="282">
        <f t="shared" si="12"/>
        <v>34972</v>
      </c>
      <c r="H411" s="177"/>
    </row>
    <row r="412" spans="1:8" ht="12.75">
      <c r="A412" s="220" t="s">
        <v>305</v>
      </c>
      <c r="B412" s="249" t="s">
        <v>218</v>
      </c>
      <c r="C412" s="214"/>
      <c r="D412" s="250"/>
      <c r="E412" s="251">
        <v>5500</v>
      </c>
      <c r="F412" s="260"/>
      <c r="G412" s="282">
        <f t="shared" si="12"/>
        <v>5500</v>
      </c>
      <c r="H412" s="177"/>
    </row>
    <row r="413" spans="1:8" ht="12.75">
      <c r="A413" s="220" t="s">
        <v>601</v>
      </c>
      <c r="B413" s="249" t="s">
        <v>464</v>
      </c>
      <c r="C413" s="214"/>
      <c r="D413" s="250"/>
      <c r="E413" s="251">
        <v>38841</v>
      </c>
      <c r="F413" s="260"/>
      <c r="G413" s="282">
        <f t="shared" si="12"/>
        <v>38841</v>
      </c>
      <c r="H413" s="177"/>
    </row>
    <row r="414" spans="1:8" ht="12.75">
      <c r="A414" s="220" t="s">
        <v>602</v>
      </c>
      <c r="B414" s="249" t="s">
        <v>736</v>
      </c>
      <c r="C414" s="214"/>
      <c r="D414" s="250"/>
      <c r="E414" s="251">
        <v>14400</v>
      </c>
      <c r="F414" s="260">
        <v>1000</v>
      </c>
      <c r="G414" s="282">
        <f t="shared" si="12"/>
        <v>15400</v>
      </c>
      <c r="H414" s="177"/>
    </row>
    <row r="415" spans="1:8" ht="12.75">
      <c r="A415" s="220" t="s">
        <v>603</v>
      </c>
      <c r="B415" s="249" t="s">
        <v>501</v>
      </c>
      <c r="C415" s="214"/>
      <c r="D415" s="250"/>
      <c r="E415" s="251">
        <v>103247</v>
      </c>
      <c r="F415" s="260"/>
      <c r="G415" s="282">
        <f t="shared" si="12"/>
        <v>103247</v>
      </c>
      <c r="H415" s="177"/>
    </row>
    <row r="416" spans="1:8" ht="12.75">
      <c r="A416" s="220" t="s">
        <v>604</v>
      </c>
      <c r="B416" s="249" t="s">
        <v>465</v>
      </c>
      <c r="C416" s="214"/>
      <c r="D416" s="250"/>
      <c r="E416" s="251">
        <v>44930.17</v>
      </c>
      <c r="F416" s="260"/>
      <c r="G416" s="282">
        <f t="shared" si="12"/>
        <v>44930.17</v>
      </c>
      <c r="H416" s="177"/>
    </row>
    <row r="417" spans="1:8" ht="12.75">
      <c r="A417" s="220" t="s">
        <v>306</v>
      </c>
      <c r="B417" s="249" t="s">
        <v>270</v>
      </c>
      <c r="C417" s="214"/>
      <c r="D417" s="250"/>
      <c r="E417" s="251">
        <v>1130</v>
      </c>
      <c r="F417" s="260"/>
      <c r="G417" s="282">
        <f t="shared" si="12"/>
        <v>1130</v>
      </c>
      <c r="H417" s="177"/>
    </row>
    <row r="418" spans="1:8" ht="12.75">
      <c r="A418" s="220" t="s">
        <v>605</v>
      </c>
      <c r="B418" s="249" t="s">
        <v>504</v>
      </c>
      <c r="C418" s="214"/>
      <c r="D418" s="250"/>
      <c r="E418" s="251">
        <v>26004</v>
      </c>
      <c r="F418" s="260"/>
      <c r="G418" s="282">
        <f t="shared" si="12"/>
        <v>26004</v>
      </c>
      <c r="H418" s="177"/>
    </row>
    <row r="419" spans="1:8" ht="12.75">
      <c r="A419" s="220" t="s">
        <v>307</v>
      </c>
      <c r="B419" s="249" t="s">
        <v>308</v>
      </c>
      <c r="C419" s="214"/>
      <c r="D419" s="250"/>
      <c r="E419" s="251">
        <v>2144</v>
      </c>
      <c r="F419" s="260"/>
      <c r="G419" s="282">
        <f t="shared" si="12"/>
        <v>2144</v>
      </c>
      <c r="H419" s="177"/>
    </row>
    <row r="420" spans="1:8" ht="12.75">
      <c r="A420" s="220" t="s">
        <v>606</v>
      </c>
      <c r="B420" s="249" t="s">
        <v>505</v>
      </c>
      <c r="C420" s="214"/>
      <c r="D420" s="250"/>
      <c r="E420" s="251">
        <v>11856</v>
      </c>
      <c r="F420" s="275"/>
      <c r="G420" s="282">
        <f t="shared" si="12"/>
        <v>11856</v>
      </c>
      <c r="H420" s="177"/>
    </row>
    <row r="421" spans="1:8" ht="12.75">
      <c r="A421" s="220" t="s">
        <v>607</v>
      </c>
      <c r="B421" s="249" t="s">
        <v>508</v>
      </c>
      <c r="C421" s="214"/>
      <c r="D421" s="250"/>
      <c r="E421" s="251">
        <v>8205</v>
      </c>
      <c r="F421" s="304"/>
      <c r="G421" s="282">
        <f t="shared" si="12"/>
        <v>8205</v>
      </c>
      <c r="H421" s="177"/>
    </row>
    <row r="422" spans="1:8" ht="12.75">
      <c r="A422" s="220" t="s">
        <v>608</v>
      </c>
      <c r="B422" s="249" t="s">
        <v>725</v>
      </c>
      <c r="C422" s="214"/>
      <c r="D422" s="250"/>
      <c r="E422" s="251">
        <v>85260</v>
      </c>
      <c r="F422" s="260"/>
      <c r="G422" s="282">
        <f>SUM(E422+F422)</f>
        <v>85260</v>
      </c>
      <c r="H422" s="177"/>
    </row>
    <row r="423" spans="1:8" ht="12.75">
      <c r="A423" s="220" t="s">
        <v>715</v>
      </c>
      <c r="B423" s="249" t="s">
        <v>419</v>
      </c>
      <c r="C423" s="214"/>
      <c r="D423" s="250"/>
      <c r="E423" s="251">
        <v>56</v>
      </c>
      <c r="F423" s="260"/>
      <c r="G423" s="282">
        <f>SUM(E423+F423)</f>
        <v>56</v>
      </c>
      <c r="H423" s="177"/>
    </row>
    <row r="424" spans="1:8" ht="12.75">
      <c r="A424" s="242"/>
      <c r="B424" s="243"/>
      <c r="C424" s="244"/>
      <c r="D424" s="245"/>
      <c r="E424" s="246"/>
      <c r="F424" s="244"/>
      <c r="G424" s="281"/>
      <c r="H424" s="177"/>
    </row>
    <row r="425" spans="1:8" ht="12.75">
      <c r="A425" s="214"/>
      <c r="B425" s="214"/>
      <c r="C425" s="214"/>
      <c r="D425" s="214"/>
      <c r="E425" s="260"/>
      <c r="F425" s="214"/>
      <c r="G425" s="226"/>
      <c r="H425" s="177"/>
    </row>
    <row r="426" spans="1:8" ht="13.5" thickBot="1">
      <c r="A426" s="215"/>
      <c r="B426" s="215"/>
      <c r="C426" s="215"/>
      <c r="D426" s="215"/>
      <c r="E426" s="215"/>
      <c r="F426" s="215"/>
      <c r="G426" s="215"/>
      <c r="H426" s="177"/>
    </row>
    <row r="427" spans="1:8" ht="13.5" thickTop="1">
      <c r="A427" s="157" t="s">
        <v>782</v>
      </c>
      <c r="B427" s="47"/>
      <c r="C427" s="47"/>
      <c r="D427" s="47"/>
      <c r="E427" s="157" t="s">
        <v>784</v>
      </c>
      <c r="F427" s="214"/>
      <c r="G427" s="157" t="s">
        <v>72</v>
      </c>
      <c r="H427" s="177"/>
    </row>
    <row r="428" spans="1:8" ht="12.75">
      <c r="A428" s="216" t="s">
        <v>781</v>
      </c>
      <c r="B428" s="47" t="s">
        <v>783</v>
      </c>
      <c r="C428" s="47"/>
      <c r="D428" s="47"/>
      <c r="E428" s="216" t="s">
        <v>460</v>
      </c>
      <c r="F428" s="214"/>
      <c r="G428" s="216" t="s">
        <v>460</v>
      </c>
      <c r="H428" s="177"/>
    </row>
    <row r="429" spans="1:8" ht="13.5" thickBot="1">
      <c r="A429" s="182"/>
      <c r="B429" s="217"/>
      <c r="C429" s="217"/>
      <c r="D429" s="217"/>
      <c r="E429" s="182"/>
      <c r="F429" s="180" t="s">
        <v>479</v>
      </c>
      <c r="G429" s="182" t="s">
        <v>481</v>
      </c>
      <c r="H429" s="177"/>
    </row>
    <row r="430" spans="1:8" ht="14.25" thickBot="1" thickTop="1">
      <c r="A430" s="218" t="s">
        <v>435</v>
      </c>
      <c r="B430" s="219" t="s">
        <v>436</v>
      </c>
      <c r="C430" s="219"/>
      <c r="D430" s="219"/>
      <c r="E430" s="218" t="s">
        <v>437</v>
      </c>
      <c r="F430" s="212" t="s">
        <v>747</v>
      </c>
      <c r="G430" s="218" t="s">
        <v>829</v>
      </c>
      <c r="H430" s="177"/>
    </row>
    <row r="431" spans="1:8" ht="12.75">
      <c r="A431" s="220"/>
      <c r="B431" s="249"/>
      <c r="C431" s="214"/>
      <c r="D431" s="250"/>
      <c r="E431" s="251"/>
      <c r="F431" s="214"/>
      <c r="G431" s="282"/>
      <c r="H431" s="177"/>
    </row>
    <row r="432" spans="1:8" ht="12.75">
      <c r="A432" s="220" t="s">
        <v>80</v>
      </c>
      <c r="B432" s="249" t="s">
        <v>167</v>
      </c>
      <c r="C432" s="214"/>
      <c r="D432" s="250"/>
      <c r="E432" s="251">
        <v>156960</v>
      </c>
      <c r="F432" s="260"/>
      <c r="G432" s="282">
        <f t="shared" si="12"/>
        <v>156960</v>
      </c>
      <c r="H432" s="177"/>
    </row>
    <row r="433" spans="1:8" ht="12.75">
      <c r="A433" s="220"/>
      <c r="B433" s="249" t="s">
        <v>264</v>
      </c>
      <c r="C433" s="214"/>
      <c r="D433" s="250"/>
      <c r="E433" s="251"/>
      <c r="F433" s="247"/>
      <c r="G433" s="281"/>
      <c r="H433" s="177"/>
    </row>
    <row r="434" spans="1:8" ht="12.75">
      <c r="A434" s="290" t="s">
        <v>738</v>
      </c>
      <c r="B434" s="263" t="s">
        <v>609</v>
      </c>
      <c r="C434" s="264"/>
      <c r="D434" s="265"/>
      <c r="E434" s="266">
        <f>SUM(E407:E433)</f>
        <v>2208959.17</v>
      </c>
      <c r="F434" s="260">
        <f>SUM(F407:F433)</f>
        <v>1000</v>
      </c>
      <c r="G434" s="282">
        <f>SUM(E434+F434)</f>
        <v>2209959.17</v>
      </c>
      <c r="H434" s="177"/>
    </row>
    <row r="435" spans="1:8" ht="12.75">
      <c r="A435" s="220"/>
      <c r="B435" s="249"/>
      <c r="C435" s="214"/>
      <c r="D435" s="250"/>
      <c r="E435" s="251"/>
      <c r="F435" s="260"/>
      <c r="G435" s="221"/>
      <c r="H435" s="177"/>
    </row>
    <row r="436" spans="1:8" ht="12.75">
      <c r="A436" s="242" t="s">
        <v>610</v>
      </c>
      <c r="B436" s="243" t="s">
        <v>504</v>
      </c>
      <c r="C436" s="244"/>
      <c r="D436" s="245"/>
      <c r="E436" s="246">
        <v>388525.87</v>
      </c>
      <c r="F436" s="214"/>
      <c r="G436" s="281">
        <f>SUM(E436+F436)</f>
        <v>388525.87</v>
      </c>
      <c r="H436" s="177"/>
    </row>
    <row r="437" spans="1:8" ht="12.75">
      <c r="A437" s="290" t="s">
        <v>739</v>
      </c>
      <c r="B437" s="263" t="s">
        <v>611</v>
      </c>
      <c r="C437" s="264"/>
      <c r="D437" s="265"/>
      <c r="E437" s="266">
        <f>SUM(E436)</f>
        <v>388525.87</v>
      </c>
      <c r="F437" s="299">
        <f>SUM(F436)</f>
        <v>0</v>
      </c>
      <c r="G437" s="282">
        <f>SUM(E437+F437)</f>
        <v>388525.87</v>
      </c>
      <c r="H437" s="177"/>
    </row>
    <row r="438" spans="1:8" ht="12.75">
      <c r="A438" s="220"/>
      <c r="B438" s="249"/>
      <c r="C438" s="214"/>
      <c r="D438" s="250"/>
      <c r="E438" s="259"/>
      <c r="F438" s="214"/>
      <c r="G438" s="221"/>
      <c r="H438" s="177"/>
    </row>
    <row r="439" spans="1:8" ht="12.75">
      <c r="A439" s="220" t="s">
        <v>612</v>
      </c>
      <c r="B439" s="249" t="s">
        <v>471</v>
      </c>
      <c r="C439" s="214"/>
      <c r="D439" s="250"/>
      <c r="E439" s="251">
        <v>137929</v>
      </c>
      <c r="F439" s="260"/>
      <c r="G439" s="282">
        <f aca="true" t="shared" si="13" ref="G439:G453">SUM(E439+F439)</f>
        <v>137929</v>
      </c>
      <c r="H439" s="177"/>
    </row>
    <row r="440" spans="1:8" ht="12.75">
      <c r="A440" s="220" t="s">
        <v>613</v>
      </c>
      <c r="B440" s="249" t="s">
        <v>473</v>
      </c>
      <c r="C440" s="214"/>
      <c r="D440" s="250"/>
      <c r="E440" s="251">
        <v>8385</v>
      </c>
      <c r="F440" s="260"/>
      <c r="G440" s="282">
        <f t="shared" si="13"/>
        <v>8385</v>
      </c>
      <c r="H440" s="177"/>
    </row>
    <row r="441" spans="1:8" ht="12.75">
      <c r="A441" s="220" t="s">
        <v>614</v>
      </c>
      <c r="B441" s="249" t="s">
        <v>475</v>
      </c>
      <c r="C441" s="214"/>
      <c r="D441" s="250"/>
      <c r="E441" s="251">
        <v>24941</v>
      </c>
      <c r="F441" s="260"/>
      <c r="G441" s="282">
        <f t="shared" si="13"/>
        <v>24941</v>
      </c>
      <c r="H441" s="177"/>
    </row>
    <row r="442" spans="1:8" ht="12.75">
      <c r="A442" s="220" t="s">
        <v>641</v>
      </c>
      <c r="B442" s="249" t="s">
        <v>477</v>
      </c>
      <c r="C442" s="214"/>
      <c r="D442" s="250"/>
      <c r="E442" s="251">
        <v>3517</v>
      </c>
      <c r="F442" s="260"/>
      <c r="G442" s="282">
        <f t="shared" si="13"/>
        <v>3517</v>
      </c>
      <c r="H442" s="177"/>
    </row>
    <row r="443" spans="1:8" ht="12.75">
      <c r="A443" s="220" t="s">
        <v>642</v>
      </c>
      <c r="B443" s="249" t="s">
        <v>464</v>
      </c>
      <c r="C443" s="214"/>
      <c r="D443" s="250"/>
      <c r="E443" s="251">
        <v>17254</v>
      </c>
      <c r="F443" s="260">
        <v>7620</v>
      </c>
      <c r="G443" s="282">
        <f t="shared" si="13"/>
        <v>24874</v>
      </c>
      <c r="H443" s="177"/>
    </row>
    <row r="444" spans="1:8" ht="12.75">
      <c r="A444" s="220" t="s">
        <v>643</v>
      </c>
      <c r="B444" s="249" t="s">
        <v>501</v>
      </c>
      <c r="C444" s="214"/>
      <c r="D444" s="250"/>
      <c r="E444" s="251">
        <v>4480</v>
      </c>
      <c r="F444" s="260"/>
      <c r="G444" s="282">
        <f t="shared" si="13"/>
        <v>4480</v>
      </c>
      <c r="H444" s="177"/>
    </row>
    <row r="445" spans="1:8" ht="12.75">
      <c r="A445" s="220" t="s">
        <v>644</v>
      </c>
      <c r="B445" s="249" t="s">
        <v>465</v>
      </c>
      <c r="C445" s="214"/>
      <c r="D445" s="250"/>
      <c r="E445" s="251">
        <v>2460</v>
      </c>
      <c r="F445" s="260"/>
      <c r="G445" s="282">
        <f t="shared" si="13"/>
        <v>2460</v>
      </c>
      <c r="H445" s="177"/>
    </row>
    <row r="446" spans="1:8" ht="12.75">
      <c r="A446" s="220" t="s">
        <v>309</v>
      </c>
      <c r="B446" s="249" t="s">
        <v>270</v>
      </c>
      <c r="C446" s="214"/>
      <c r="D446" s="250"/>
      <c r="E446" s="251">
        <v>200</v>
      </c>
      <c r="F446" s="260"/>
      <c r="G446" s="282">
        <f t="shared" si="13"/>
        <v>200</v>
      </c>
      <c r="H446" s="177"/>
    </row>
    <row r="447" spans="1:8" ht="12.75">
      <c r="A447" s="220" t="s">
        <v>645</v>
      </c>
      <c r="B447" s="249" t="s">
        <v>504</v>
      </c>
      <c r="C447" s="214"/>
      <c r="D447" s="250"/>
      <c r="E447" s="251">
        <v>12460</v>
      </c>
      <c r="F447" s="260">
        <v>738</v>
      </c>
      <c r="G447" s="282">
        <f t="shared" si="13"/>
        <v>13198</v>
      </c>
      <c r="H447" s="177"/>
    </row>
    <row r="448" spans="1:8" ht="12.75">
      <c r="A448" s="220" t="s">
        <v>907</v>
      </c>
      <c r="B448" s="249" t="s">
        <v>920</v>
      </c>
      <c r="C448" s="214"/>
      <c r="D448" s="250"/>
      <c r="E448" s="251">
        <v>3040</v>
      </c>
      <c r="F448" s="260"/>
      <c r="G448" s="282">
        <f t="shared" si="13"/>
        <v>3040</v>
      </c>
      <c r="H448" s="177"/>
    </row>
    <row r="449" spans="1:8" ht="12.75">
      <c r="A449" s="220" t="s">
        <v>646</v>
      </c>
      <c r="B449" s="249" t="s">
        <v>505</v>
      </c>
      <c r="C449" s="214"/>
      <c r="D449" s="250"/>
      <c r="E449" s="251">
        <v>1700</v>
      </c>
      <c r="F449" s="260"/>
      <c r="G449" s="282">
        <f t="shared" si="13"/>
        <v>1700</v>
      </c>
      <c r="H449" s="177"/>
    </row>
    <row r="450" spans="1:8" ht="12.75">
      <c r="A450" s="220" t="s">
        <v>647</v>
      </c>
      <c r="B450" s="249" t="s">
        <v>508</v>
      </c>
      <c r="C450" s="214"/>
      <c r="D450" s="250"/>
      <c r="E450" s="251">
        <v>5300</v>
      </c>
      <c r="F450" s="260"/>
      <c r="G450" s="282">
        <f t="shared" si="13"/>
        <v>5300</v>
      </c>
      <c r="H450" s="177"/>
    </row>
    <row r="451" spans="1:8" ht="12.75">
      <c r="A451" s="220" t="s">
        <v>357</v>
      </c>
      <c r="B451" s="249" t="s">
        <v>725</v>
      </c>
      <c r="C451" s="214"/>
      <c r="D451" s="250"/>
      <c r="E451" s="251">
        <v>4813</v>
      </c>
      <c r="F451" s="260"/>
      <c r="G451" s="282">
        <f t="shared" si="13"/>
        <v>4813</v>
      </c>
      <c r="H451" s="177"/>
    </row>
    <row r="452" spans="1:8" ht="12.75">
      <c r="A452" s="242" t="s">
        <v>408</v>
      </c>
      <c r="B452" s="243" t="s">
        <v>365</v>
      </c>
      <c r="C452" s="244"/>
      <c r="D452" s="245"/>
      <c r="E452" s="246">
        <v>3500</v>
      </c>
      <c r="F452" s="247"/>
      <c r="G452" s="281">
        <f t="shared" si="13"/>
        <v>3500</v>
      </c>
      <c r="H452" s="177"/>
    </row>
    <row r="453" spans="1:8" ht="12.75">
      <c r="A453" s="220" t="s">
        <v>740</v>
      </c>
      <c r="B453" s="249" t="s">
        <v>843</v>
      </c>
      <c r="C453" s="214"/>
      <c r="D453" s="250"/>
      <c r="E453" s="251">
        <f>SUM(E439:E452)</f>
        <v>229979</v>
      </c>
      <c r="F453" s="260">
        <f>SUM(F439:F452)</f>
        <v>8358</v>
      </c>
      <c r="G453" s="282">
        <f t="shared" si="13"/>
        <v>238337</v>
      </c>
      <c r="H453" s="177"/>
    </row>
    <row r="454" spans="1:8" ht="12.75">
      <c r="A454" s="220"/>
      <c r="B454" s="249"/>
      <c r="C454" s="214"/>
      <c r="D454" s="250"/>
      <c r="E454" s="259"/>
      <c r="F454" s="260"/>
      <c r="G454" s="221"/>
      <c r="H454" s="177"/>
    </row>
    <row r="455" spans="1:8" ht="12.75">
      <c r="A455" s="220" t="s">
        <v>263</v>
      </c>
      <c r="B455" s="249" t="s">
        <v>467</v>
      </c>
      <c r="C455" s="214"/>
      <c r="D455" s="250"/>
      <c r="E455" s="251">
        <v>37827.83</v>
      </c>
      <c r="F455" s="260">
        <v>-362.34</v>
      </c>
      <c r="G455" s="282">
        <f>SUM(E455+F455)</f>
        <v>37465.490000000005</v>
      </c>
      <c r="H455" s="177"/>
    </row>
    <row r="456" spans="1:8" ht="12.75">
      <c r="A456" s="220" t="s">
        <v>81</v>
      </c>
      <c r="B456" s="261" t="s">
        <v>5</v>
      </c>
      <c r="C456" s="214"/>
      <c r="D456" s="250"/>
      <c r="E456" s="251">
        <v>957133.29</v>
      </c>
      <c r="F456" s="260"/>
      <c r="G456" s="282">
        <f>SUM(E456+F456)</f>
        <v>957133.29</v>
      </c>
      <c r="H456" s="177"/>
    </row>
    <row r="457" spans="1:8" ht="12.75">
      <c r="A457" s="242"/>
      <c r="B457" s="243" t="s">
        <v>6</v>
      </c>
      <c r="C457" s="244"/>
      <c r="D457" s="245"/>
      <c r="E457" s="246"/>
      <c r="F457" s="247"/>
      <c r="G457" s="313"/>
      <c r="H457" s="177"/>
    </row>
    <row r="458" spans="1:8" ht="12.75">
      <c r="A458" s="290" t="s">
        <v>82</v>
      </c>
      <c r="B458" s="354" t="s">
        <v>83</v>
      </c>
      <c r="C458" s="264"/>
      <c r="D458" s="265"/>
      <c r="E458" s="266">
        <f>SUM(E455:E457)</f>
        <v>994961.12</v>
      </c>
      <c r="F458" s="266">
        <f>SUM(F455:F457)</f>
        <v>-362.34</v>
      </c>
      <c r="G458" s="343">
        <f>SUM(E458+F458)</f>
        <v>994598.78</v>
      </c>
      <c r="H458" s="177"/>
    </row>
    <row r="459" spans="1:8" ht="12.75">
      <c r="A459" s="220"/>
      <c r="B459" s="249"/>
      <c r="C459" s="214"/>
      <c r="D459" s="250"/>
      <c r="E459" s="251"/>
      <c r="F459" s="260"/>
      <c r="G459" s="221"/>
      <c r="H459" s="177"/>
    </row>
    <row r="460" spans="1:8" ht="12.75">
      <c r="A460" s="220" t="s">
        <v>836</v>
      </c>
      <c r="B460" s="261" t="s">
        <v>845</v>
      </c>
      <c r="C460" s="214"/>
      <c r="D460" s="251"/>
      <c r="E460" s="251">
        <v>12168</v>
      </c>
      <c r="F460" s="260"/>
      <c r="G460" s="282">
        <f>SUM(E460+F460)</f>
        <v>12168</v>
      </c>
      <c r="H460" s="177"/>
    </row>
    <row r="461" spans="1:8" ht="12.75">
      <c r="A461" s="220"/>
      <c r="B461" s="261" t="s">
        <v>846</v>
      </c>
      <c r="C461" s="214"/>
      <c r="D461" s="250"/>
      <c r="E461" s="251"/>
      <c r="F461" s="260"/>
      <c r="G461" s="221"/>
      <c r="H461" s="177"/>
    </row>
    <row r="462" spans="1:8" ht="12.75">
      <c r="A462" s="220" t="s">
        <v>772</v>
      </c>
      <c r="B462" s="261" t="s">
        <v>504</v>
      </c>
      <c r="C462" s="260"/>
      <c r="D462" s="251"/>
      <c r="E462" s="251">
        <v>20618</v>
      </c>
      <c r="F462" s="247"/>
      <c r="G462" s="281">
        <f>SUM(E462+F462)</f>
        <v>20618</v>
      </c>
      <c r="H462" s="177"/>
    </row>
    <row r="463" spans="1:8" ht="12.75">
      <c r="A463" s="290" t="s">
        <v>773</v>
      </c>
      <c r="B463" s="263" t="s">
        <v>774</v>
      </c>
      <c r="C463" s="299"/>
      <c r="D463" s="266"/>
      <c r="E463" s="266">
        <f>SUM(E460:E462)</f>
        <v>32786</v>
      </c>
      <c r="F463" s="299">
        <f>SUM(F460:F462)</f>
        <v>0</v>
      </c>
      <c r="G463" s="343">
        <f>SUM(E463+F463)</f>
        <v>32786</v>
      </c>
      <c r="H463" s="177"/>
    </row>
    <row r="464" spans="1:8" ht="12.75">
      <c r="A464" s="220"/>
      <c r="B464" s="249"/>
      <c r="C464" s="302" t="s">
        <v>117</v>
      </c>
      <c r="D464" s="288" t="s">
        <v>137</v>
      </c>
      <c r="E464" s="251"/>
      <c r="F464" s="260"/>
      <c r="G464" s="282"/>
      <c r="H464" s="177"/>
    </row>
    <row r="465" spans="1:8" ht="12.75">
      <c r="A465" s="220" t="s">
        <v>411</v>
      </c>
      <c r="B465" s="249" t="s">
        <v>218</v>
      </c>
      <c r="C465" s="260">
        <v>600</v>
      </c>
      <c r="D465" s="251">
        <v>1050</v>
      </c>
      <c r="E465" s="251">
        <v>1650</v>
      </c>
      <c r="F465" s="260"/>
      <c r="G465" s="282">
        <f>SUM(E465+F465)</f>
        <v>1650</v>
      </c>
      <c r="H465" s="177"/>
    </row>
    <row r="466" spans="1:8" ht="12.75">
      <c r="A466" s="220" t="s">
        <v>240</v>
      </c>
      <c r="B466" s="249" t="s">
        <v>504</v>
      </c>
      <c r="C466" s="260">
        <v>66794</v>
      </c>
      <c r="D466" s="251"/>
      <c r="E466" s="251">
        <v>16496</v>
      </c>
      <c r="F466" s="260">
        <v>50298</v>
      </c>
      <c r="G466" s="282">
        <f>SUM(E466+F466)</f>
        <v>66794</v>
      </c>
      <c r="H466" s="177"/>
    </row>
    <row r="467" spans="1:8" ht="12.75">
      <c r="A467" s="242" t="s">
        <v>758</v>
      </c>
      <c r="B467" s="243" t="s">
        <v>22</v>
      </c>
      <c r="C467" s="272"/>
      <c r="D467" s="246">
        <v>50400</v>
      </c>
      <c r="E467" s="246">
        <v>50400</v>
      </c>
      <c r="F467" s="247"/>
      <c r="G467" s="281">
        <f>SUM(E467+F467)</f>
        <v>50400</v>
      </c>
      <c r="H467" s="177"/>
    </row>
    <row r="468" spans="1:8" ht="12.75">
      <c r="A468" s="220" t="s">
        <v>757</v>
      </c>
      <c r="B468" s="249" t="s">
        <v>787</v>
      </c>
      <c r="C468" s="260">
        <f>SUM(C465:C467)</f>
        <v>67394</v>
      </c>
      <c r="D468" s="260">
        <f>SUM(D465:D467)</f>
        <v>51450</v>
      </c>
      <c r="E468" s="251">
        <f>SUM(E465:E467)</f>
        <v>68546</v>
      </c>
      <c r="F468" s="251">
        <f>SUM(F465:F467)</f>
        <v>50298</v>
      </c>
      <c r="G468" s="282">
        <f>SUM(E468+F468)</f>
        <v>118844</v>
      </c>
      <c r="H468" s="177"/>
    </row>
    <row r="469" spans="1:8" ht="13.5" thickBot="1">
      <c r="A469" s="283"/>
      <c r="B469" s="253"/>
      <c r="C469" s="133"/>
      <c r="D469" s="254"/>
      <c r="E469" s="300"/>
      <c r="F469" s="256"/>
      <c r="G469" s="284"/>
      <c r="H469" s="177"/>
    </row>
    <row r="470" spans="1:8" ht="12.75">
      <c r="A470" s="46">
        <v>801</v>
      </c>
      <c r="B470" s="258" t="s">
        <v>434</v>
      </c>
      <c r="C470" s="47"/>
      <c r="D470" s="140"/>
      <c r="E470" s="139">
        <f>SUM(E364+E405+E434+E379+E437+E453+E458+E463+E468)</f>
        <v>9567591.999999998</v>
      </c>
      <c r="F470" s="151">
        <f>SUM(F364+F405+F434+F379+F437+F453+F458+F463+F468)</f>
        <v>113693.66</v>
      </c>
      <c r="G470" s="192">
        <f>SUM(E470+F470)</f>
        <v>9681285.659999998</v>
      </c>
      <c r="H470" s="177"/>
    </row>
    <row r="471" spans="1:8" ht="12.75">
      <c r="A471" s="46"/>
      <c r="B471" s="258"/>
      <c r="C471" s="47"/>
      <c r="D471" s="140"/>
      <c r="E471" s="301"/>
      <c r="F471" s="151"/>
      <c r="G471" s="166"/>
      <c r="H471" s="177"/>
    </row>
    <row r="472" spans="1:8" ht="12.75">
      <c r="A472" s="220" t="s">
        <v>648</v>
      </c>
      <c r="B472" s="249" t="s">
        <v>649</v>
      </c>
      <c r="C472" s="214"/>
      <c r="D472" s="250"/>
      <c r="E472" s="251">
        <v>500</v>
      </c>
      <c r="F472" s="214"/>
      <c r="G472" s="282">
        <f aca="true" t="shared" si="14" ref="G472:G488">SUM(E472+F472)</f>
        <v>500</v>
      </c>
      <c r="H472" s="177"/>
    </row>
    <row r="473" spans="1:8" ht="12.75">
      <c r="A473" s="220" t="s">
        <v>650</v>
      </c>
      <c r="B473" s="249" t="s">
        <v>477</v>
      </c>
      <c r="C473" s="214"/>
      <c r="D473" s="250"/>
      <c r="E473" s="251">
        <v>70</v>
      </c>
      <c r="F473" s="260"/>
      <c r="G473" s="282">
        <f t="shared" si="14"/>
        <v>70</v>
      </c>
      <c r="H473" s="177"/>
    </row>
    <row r="474" spans="1:8" ht="12.75">
      <c r="A474" s="220" t="s">
        <v>217</v>
      </c>
      <c r="B474" s="249" t="s">
        <v>218</v>
      </c>
      <c r="C474" s="214"/>
      <c r="D474" s="250"/>
      <c r="E474" s="251">
        <v>38000</v>
      </c>
      <c r="F474" s="260"/>
      <c r="G474" s="282">
        <f t="shared" si="14"/>
        <v>38000</v>
      </c>
      <c r="H474" s="177"/>
    </row>
    <row r="475" spans="1:8" ht="12.75">
      <c r="A475" s="220" t="s">
        <v>651</v>
      </c>
      <c r="B475" s="249" t="s">
        <v>464</v>
      </c>
      <c r="C475" s="214"/>
      <c r="D475" s="250"/>
      <c r="E475" s="251">
        <v>17039</v>
      </c>
      <c r="F475" s="260"/>
      <c r="G475" s="282">
        <f t="shared" si="14"/>
        <v>17039</v>
      </c>
      <c r="H475" s="177"/>
    </row>
    <row r="476" spans="1:8" ht="12.75">
      <c r="A476" s="220" t="s">
        <v>652</v>
      </c>
      <c r="B476" s="249" t="s">
        <v>501</v>
      </c>
      <c r="C476" s="214"/>
      <c r="D476" s="250"/>
      <c r="E476" s="251">
        <v>5000</v>
      </c>
      <c r="F476" s="260"/>
      <c r="G476" s="282">
        <f t="shared" si="14"/>
        <v>5000</v>
      </c>
      <c r="H476" s="177"/>
    </row>
    <row r="477" spans="1:8" ht="12.75">
      <c r="A477" s="220" t="s">
        <v>655</v>
      </c>
      <c r="B477" s="249" t="s">
        <v>465</v>
      </c>
      <c r="C477" s="214"/>
      <c r="D477" s="250"/>
      <c r="E477" s="251">
        <v>22700</v>
      </c>
      <c r="F477" s="260"/>
      <c r="G477" s="282">
        <f t="shared" si="14"/>
        <v>22700</v>
      </c>
      <c r="H477" s="177"/>
    </row>
    <row r="478" spans="1:8" ht="12.75">
      <c r="A478" s="220" t="s">
        <v>656</v>
      </c>
      <c r="B478" s="249" t="s">
        <v>504</v>
      </c>
      <c r="C478" s="214"/>
      <c r="D478" s="250"/>
      <c r="E478" s="251">
        <v>29453.39</v>
      </c>
      <c r="F478" s="260"/>
      <c r="G478" s="282">
        <f t="shared" si="14"/>
        <v>29453.39</v>
      </c>
      <c r="H478" s="177"/>
    </row>
    <row r="479" spans="1:8" ht="12.75">
      <c r="A479" s="220" t="s">
        <v>653</v>
      </c>
      <c r="B479" s="249" t="s">
        <v>308</v>
      </c>
      <c r="C479" s="214"/>
      <c r="D479" s="250"/>
      <c r="E479" s="251">
        <v>200</v>
      </c>
      <c r="F479" s="260"/>
      <c r="G479" s="282">
        <f t="shared" si="14"/>
        <v>200</v>
      </c>
      <c r="H479" s="177"/>
    </row>
    <row r="480" spans="1:8" ht="12.75">
      <c r="A480" s="220" t="s">
        <v>657</v>
      </c>
      <c r="B480" s="249" t="s">
        <v>505</v>
      </c>
      <c r="C480" s="214"/>
      <c r="D480" s="250"/>
      <c r="E480" s="251">
        <v>400</v>
      </c>
      <c r="F480" s="214"/>
      <c r="G480" s="282">
        <f t="shared" si="14"/>
        <v>400</v>
      </c>
      <c r="H480" s="177"/>
    </row>
    <row r="481" spans="1:8" ht="12.75">
      <c r="A481" s="242" t="s">
        <v>658</v>
      </c>
      <c r="B481" s="243" t="s">
        <v>508</v>
      </c>
      <c r="C481" s="244"/>
      <c r="D481" s="245"/>
      <c r="E481" s="246">
        <v>1000</v>
      </c>
      <c r="F481" s="317"/>
      <c r="G481" s="281">
        <f t="shared" si="14"/>
        <v>1000</v>
      </c>
      <c r="H481" s="177"/>
    </row>
    <row r="482" spans="1:8" ht="12.75">
      <c r="A482" s="220" t="s">
        <v>444</v>
      </c>
      <c r="B482" s="249" t="s">
        <v>439</v>
      </c>
      <c r="C482" s="214"/>
      <c r="D482" s="250"/>
      <c r="E482" s="251">
        <f>SUM(E472:E481)</f>
        <v>114362.39</v>
      </c>
      <c r="F482" s="260">
        <f>SUM(F472:F481)</f>
        <v>0</v>
      </c>
      <c r="G482" s="282">
        <f t="shared" si="14"/>
        <v>114362.39</v>
      </c>
      <c r="H482" s="177"/>
    </row>
    <row r="483" spans="1:8" ht="12.75">
      <c r="A483" s="220"/>
      <c r="B483" s="249"/>
      <c r="C483" s="214"/>
      <c r="D483" s="250"/>
      <c r="E483" s="251"/>
      <c r="F483" s="260"/>
      <c r="G483" s="282"/>
      <c r="H483" s="177"/>
    </row>
    <row r="484" spans="1:8" ht="12.75">
      <c r="A484" s="220" t="s">
        <v>258</v>
      </c>
      <c r="B484" s="249" t="s">
        <v>218</v>
      </c>
      <c r="C484" s="214"/>
      <c r="D484" s="250"/>
      <c r="E484" s="251">
        <v>13800</v>
      </c>
      <c r="F484" s="260"/>
      <c r="G484" s="282">
        <f t="shared" si="14"/>
        <v>13800</v>
      </c>
      <c r="H484" s="177"/>
    </row>
    <row r="485" spans="1:8" ht="12.75">
      <c r="A485" s="220" t="s">
        <v>259</v>
      </c>
      <c r="B485" s="249" t="s">
        <v>464</v>
      </c>
      <c r="C485" s="214"/>
      <c r="D485" s="250"/>
      <c r="E485" s="251">
        <v>7200</v>
      </c>
      <c r="F485" s="260"/>
      <c r="G485" s="282">
        <f t="shared" si="14"/>
        <v>7200</v>
      </c>
      <c r="H485" s="177"/>
    </row>
    <row r="486" spans="1:8" ht="12.75">
      <c r="A486" s="220" t="s">
        <v>260</v>
      </c>
      <c r="B486" s="249" t="s">
        <v>465</v>
      </c>
      <c r="C486" s="214"/>
      <c r="D486" s="250"/>
      <c r="E486" s="251">
        <v>8000</v>
      </c>
      <c r="F486" s="260"/>
      <c r="G486" s="282">
        <f t="shared" si="14"/>
        <v>8000</v>
      </c>
      <c r="H486" s="177"/>
    </row>
    <row r="487" spans="1:8" ht="12.75">
      <c r="A487" s="242" t="s">
        <v>261</v>
      </c>
      <c r="B487" s="243" t="s">
        <v>504</v>
      </c>
      <c r="C487" s="244"/>
      <c r="D487" s="245"/>
      <c r="E487" s="246">
        <v>1000</v>
      </c>
      <c r="F487" s="272"/>
      <c r="G487" s="281">
        <f t="shared" si="14"/>
        <v>1000</v>
      </c>
      <c r="H487" s="177"/>
    </row>
    <row r="488" spans="1:8" ht="12.75">
      <c r="A488" s="220" t="s">
        <v>560</v>
      </c>
      <c r="B488" s="249" t="s">
        <v>787</v>
      </c>
      <c r="C488" s="214"/>
      <c r="D488" s="250"/>
      <c r="E488" s="251">
        <f>SUM(E484:E487)</f>
        <v>30000</v>
      </c>
      <c r="F488" s="251">
        <f>SUM(F484:F487)</f>
        <v>0</v>
      </c>
      <c r="G488" s="282">
        <f t="shared" si="14"/>
        <v>30000</v>
      </c>
      <c r="H488" s="177"/>
    </row>
    <row r="489" spans="1:8" ht="13.5" thickBot="1">
      <c r="A489" s="53"/>
      <c r="B489" s="253"/>
      <c r="C489" s="133"/>
      <c r="D489" s="254"/>
      <c r="E489" s="255"/>
      <c r="F489" s="256"/>
      <c r="G489" s="284"/>
      <c r="H489" s="177"/>
    </row>
    <row r="490" spans="1:8" ht="12.75">
      <c r="A490" s="46">
        <v>851</v>
      </c>
      <c r="B490" s="258" t="s">
        <v>458</v>
      </c>
      <c r="C490" s="211"/>
      <c r="D490" s="234"/>
      <c r="E490" s="298">
        <f>SUM(E482+E488)</f>
        <v>144362.39</v>
      </c>
      <c r="F490" s="298">
        <f>SUM(F482+F488)</f>
        <v>0</v>
      </c>
      <c r="G490" s="192">
        <f>SUM(E490+F490)</f>
        <v>144362.39</v>
      </c>
      <c r="H490" s="177"/>
    </row>
    <row r="491" spans="1:8" ht="12.75">
      <c r="A491" s="46"/>
      <c r="B491" s="258"/>
      <c r="C491" s="302" t="s">
        <v>117</v>
      </c>
      <c r="D491" s="288" t="s">
        <v>137</v>
      </c>
      <c r="E491" s="298"/>
      <c r="F491" s="214"/>
      <c r="G491" s="220"/>
      <c r="H491" s="177"/>
    </row>
    <row r="492" spans="1:8" ht="12.75">
      <c r="A492" s="223" t="s">
        <v>389</v>
      </c>
      <c r="B492" s="249" t="s">
        <v>390</v>
      </c>
      <c r="C492" s="291"/>
      <c r="D492" s="238">
        <v>30000</v>
      </c>
      <c r="E492" s="238">
        <v>30000</v>
      </c>
      <c r="F492" s="214"/>
      <c r="G492" s="282">
        <f>SUM(E492+F492)</f>
        <v>30000</v>
      </c>
      <c r="H492" s="177"/>
    </row>
    <row r="493" spans="1:8" ht="12.75">
      <c r="A493" s="239"/>
      <c r="B493" s="243" t="s">
        <v>391</v>
      </c>
      <c r="C493" s="287"/>
      <c r="D493" s="288"/>
      <c r="E493" s="293"/>
      <c r="F493" s="243"/>
      <c r="G493" s="242"/>
      <c r="H493" s="177"/>
    </row>
    <row r="494" spans="1:8" ht="12.75">
      <c r="A494" s="223" t="s">
        <v>392</v>
      </c>
      <c r="B494" s="249" t="s">
        <v>393</v>
      </c>
      <c r="C494" s="303"/>
      <c r="D494" s="238">
        <f>SUM(D492:D493)</f>
        <v>30000</v>
      </c>
      <c r="E494" s="238">
        <f>SUM(E492)</f>
        <v>30000</v>
      </c>
      <c r="F494" s="226">
        <f>SUM(F492)</f>
        <v>0</v>
      </c>
      <c r="G494" s="282">
        <f>SUM(E494+F494)</f>
        <v>30000</v>
      </c>
      <c r="H494" s="177"/>
    </row>
    <row r="495" spans="1:8" ht="12.75">
      <c r="A495" s="223"/>
      <c r="B495" s="249"/>
      <c r="C495" s="291"/>
      <c r="D495" s="292"/>
      <c r="E495" s="238"/>
      <c r="F495" s="214"/>
      <c r="G495" s="220"/>
      <c r="H495" s="177"/>
    </row>
    <row r="496" spans="1:8" ht="12.75">
      <c r="A496" s="220"/>
      <c r="B496" s="249"/>
      <c r="C496" s="302" t="s">
        <v>117</v>
      </c>
      <c r="D496" s="288" t="s">
        <v>137</v>
      </c>
      <c r="E496" s="259"/>
      <c r="F496" s="275"/>
      <c r="G496" s="221"/>
      <c r="H496" s="177"/>
    </row>
    <row r="497" spans="1:8" ht="12.75">
      <c r="A497" s="220" t="s">
        <v>24</v>
      </c>
      <c r="B497" s="249" t="s">
        <v>413</v>
      </c>
      <c r="C497" s="260">
        <v>200</v>
      </c>
      <c r="D497" s="250"/>
      <c r="E497" s="251">
        <v>200</v>
      </c>
      <c r="F497" s="260"/>
      <c r="G497" s="282">
        <f aca="true" t="shared" si="15" ref="G497:G505">SUM(E497+F497)</f>
        <v>200</v>
      </c>
      <c r="H497" s="177"/>
    </row>
    <row r="498" spans="1:8" ht="12.75">
      <c r="A498" s="220" t="s">
        <v>23</v>
      </c>
      <c r="B498" s="249" t="s">
        <v>471</v>
      </c>
      <c r="C498" s="260">
        <v>88259</v>
      </c>
      <c r="D498" s="250"/>
      <c r="E498" s="251">
        <v>88259</v>
      </c>
      <c r="F498" s="260"/>
      <c r="G498" s="282">
        <f t="shared" si="15"/>
        <v>88259</v>
      </c>
      <c r="H498" s="177"/>
    </row>
    <row r="499" spans="1:8" ht="12.75">
      <c r="A499" s="220" t="s">
        <v>25</v>
      </c>
      <c r="B499" s="249" t="s">
        <v>473</v>
      </c>
      <c r="C499" s="260">
        <v>7020.82</v>
      </c>
      <c r="D499" s="250"/>
      <c r="E499" s="251">
        <v>7020.82</v>
      </c>
      <c r="F499" s="260"/>
      <c r="G499" s="282">
        <f t="shared" si="15"/>
        <v>7020.82</v>
      </c>
      <c r="H499" s="177"/>
    </row>
    <row r="500" spans="1:8" ht="12.75">
      <c r="A500" s="220" t="s">
        <v>26</v>
      </c>
      <c r="B500" s="249" t="s">
        <v>475</v>
      </c>
      <c r="C500" s="260">
        <v>17317</v>
      </c>
      <c r="D500" s="250"/>
      <c r="E500" s="251">
        <v>17317</v>
      </c>
      <c r="F500" s="260"/>
      <c r="G500" s="282">
        <f t="shared" si="15"/>
        <v>17317</v>
      </c>
      <c r="H500" s="177"/>
    </row>
    <row r="501" spans="1:8" ht="12.75">
      <c r="A501" s="220" t="s">
        <v>27</v>
      </c>
      <c r="B501" s="249" t="s">
        <v>659</v>
      </c>
      <c r="C501" s="260">
        <v>2373</v>
      </c>
      <c r="D501" s="250"/>
      <c r="E501" s="251">
        <v>2373</v>
      </c>
      <c r="F501" s="260"/>
      <c r="G501" s="282">
        <f t="shared" si="15"/>
        <v>2373</v>
      </c>
      <c r="H501" s="177"/>
    </row>
    <row r="502" spans="1:8" ht="12.75">
      <c r="A502" s="220" t="s">
        <v>316</v>
      </c>
      <c r="B502" s="249" t="s">
        <v>218</v>
      </c>
      <c r="C502" s="260">
        <v>22732</v>
      </c>
      <c r="D502" s="250"/>
      <c r="E502" s="251">
        <v>22732</v>
      </c>
      <c r="F502" s="260"/>
      <c r="G502" s="282">
        <f t="shared" si="15"/>
        <v>22732</v>
      </c>
      <c r="H502" s="177"/>
    </row>
    <row r="503" spans="1:8" ht="12.75">
      <c r="A503" s="220" t="s">
        <v>28</v>
      </c>
      <c r="B503" s="249" t="s">
        <v>464</v>
      </c>
      <c r="C503" s="260">
        <v>26951.18</v>
      </c>
      <c r="D503" s="251">
        <v>2000</v>
      </c>
      <c r="E503" s="251">
        <v>28951.18</v>
      </c>
      <c r="F503" s="260"/>
      <c r="G503" s="282">
        <f t="shared" si="15"/>
        <v>28951.18</v>
      </c>
      <c r="H503" s="177"/>
    </row>
    <row r="504" spans="1:8" ht="12.75">
      <c r="A504" s="220" t="s">
        <v>29</v>
      </c>
      <c r="B504" s="249" t="s">
        <v>660</v>
      </c>
      <c r="C504" s="260">
        <v>200</v>
      </c>
      <c r="D504" s="251"/>
      <c r="E504" s="251">
        <v>200</v>
      </c>
      <c r="F504" s="260"/>
      <c r="G504" s="282">
        <f t="shared" si="15"/>
        <v>200</v>
      </c>
      <c r="H504" s="177"/>
    </row>
    <row r="505" spans="1:8" ht="12.75">
      <c r="A505" s="220" t="s">
        <v>30</v>
      </c>
      <c r="B505" s="249" t="s">
        <v>501</v>
      </c>
      <c r="C505" s="260">
        <v>2600</v>
      </c>
      <c r="D505" s="251"/>
      <c r="E505" s="251">
        <v>2600</v>
      </c>
      <c r="F505" s="260"/>
      <c r="G505" s="282">
        <f t="shared" si="15"/>
        <v>2600</v>
      </c>
      <c r="H505" s="177"/>
    </row>
    <row r="506" spans="1:8" ht="12.75">
      <c r="A506" s="220" t="s">
        <v>31</v>
      </c>
      <c r="B506" s="249" t="s">
        <v>465</v>
      </c>
      <c r="C506" s="260">
        <v>3000</v>
      </c>
      <c r="D506" s="251"/>
      <c r="E506" s="251">
        <v>3000</v>
      </c>
      <c r="F506" s="260"/>
      <c r="G506" s="282">
        <f>SUM(E506+F506)</f>
        <v>3000</v>
      </c>
      <c r="H506" s="177"/>
    </row>
    <row r="507" spans="1:8" ht="12.75">
      <c r="A507" s="220" t="s">
        <v>317</v>
      </c>
      <c r="B507" s="249" t="s">
        <v>270</v>
      </c>
      <c r="C507" s="260">
        <v>340</v>
      </c>
      <c r="D507" s="251"/>
      <c r="E507" s="251">
        <v>340</v>
      </c>
      <c r="F507" s="260"/>
      <c r="G507" s="282">
        <f>SUM(E507+F507)</f>
        <v>340</v>
      </c>
      <c r="H507" s="177"/>
    </row>
    <row r="508" spans="1:8" ht="12.75">
      <c r="A508" s="220" t="s">
        <v>32</v>
      </c>
      <c r="B508" s="249" t="s">
        <v>504</v>
      </c>
      <c r="C508" s="260">
        <v>4550</v>
      </c>
      <c r="D508" s="251">
        <v>1000</v>
      </c>
      <c r="E508" s="251">
        <v>5550</v>
      </c>
      <c r="F508" s="260"/>
      <c r="G508" s="282">
        <f>SUM(E508+F508)</f>
        <v>5550</v>
      </c>
      <c r="H508" s="177"/>
    </row>
    <row r="509" spans="1:8" ht="12.75">
      <c r="A509" s="242"/>
      <c r="B509" s="243"/>
      <c r="C509" s="272"/>
      <c r="D509" s="246"/>
      <c r="E509" s="246"/>
      <c r="F509" s="272"/>
      <c r="G509" s="281"/>
      <c r="H509" s="177"/>
    </row>
    <row r="510" spans="1:8" ht="12.75">
      <c r="A510" s="214"/>
      <c r="B510" s="214"/>
      <c r="C510" s="260"/>
      <c r="D510" s="260"/>
      <c r="E510" s="260"/>
      <c r="F510" s="260"/>
      <c r="G510" s="226"/>
      <c r="H510" s="177"/>
    </row>
    <row r="511" spans="1:8" ht="13.5" thickBot="1">
      <c r="A511" s="215"/>
      <c r="B511" s="215"/>
      <c r="C511" s="215"/>
      <c r="D511" s="215"/>
      <c r="E511" s="215"/>
      <c r="F511" s="215"/>
      <c r="G511" s="215"/>
      <c r="H511" s="177"/>
    </row>
    <row r="512" spans="1:8" ht="13.5" thickTop="1">
      <c r="A512" s="157" t="s">
        <v>782</v>
      </c>
      <c r="B512" s="47"/>
      <c r="C512" s="47"/>
      <c r="D512" s="47"/>
      <c r="E512" s="157" t="s">
        <v>784</v>
      </c>
      <c r="F512" s="214"/>
      <c r="G512" s="157" t="s">
        <v>72</v>
      </c>
      <c r="H512" s="177"/>
    </row>
    <row r="513" spans="1:8" ht="12.75">
      <c r="A513" s="216" t="s">
        <v>781</v>
      </c>
      <c r="B513" s="47" t="s">
        <v>783</v>
      </c>
      <c r="C513" s="47"/>
      <c r="D513" s="47"/>
      <c r="E513" s="216" t="s">
        <v>460</v>
      </c>
      <c r="F513" s="214"/>
      <c r="G513" s="216" t="s">
        <v>460</v>
      </c>
      <c r="H513" s="177"/>
    </row>
    <row r="514" spans="1:8" ht="13.5" thickBot="1">
      <c r="A514" s="182"/>
      <c r="B514" s="217"/>
      <c r="C514" s="217"/>
      <c r="D514" s="217"/>
      <c r="E514" s="182"/>
      <c r="F514" s="180" t="s">
        <v>479</v>
      </c>
      <c r="G514" s="182" t="s">
        <v>481</v>
      </c>
      <c r="H514" s="177"/>
    </row>
    <row r="515" spans="1:8" ht="14.25" thickBot="1" thickTop="1">
      <c r="A515" s="218" t="s">
        <v>435</v>
      </c>
      <c r="B515" s="219" t="s">
        <v>436</v>
      </c>
      <c r="C515" s="219"/>
      <c r="D515" s="219"/>
      <c r="E515" s="218" t="s">
        <v>437</v>
      </c>
      <c r="F515" s="212" t="s">
        <v>747</v>
      </c>
      <c r="G515" s="218" t="s">
        <v>829</v>
      </c>
      <c r="H515" s="177"/>
    </row>
    <row r="516" spans="1:8" ht="12.75">
      <c r="A516" s="220"/>
      <c r="B516" s="249"/>
      <c r="C516" s="260"/>
      <c r="D516" s="251"/>
      <c r="E516" s="251"/>
      <c r="F516" s="260"/>
      <c r="G516" s="282"/>
      <c r="H516" s="177"/>
    </row>
    <row r="517" spans="1:8" ht="12.75">
      <c r="A517" s="220"/>
      <c r="B517" s="249"/>
      <c r="C517" s="302" t="s">
        <v>117</v>
      </c>
      <c r="D517" s="288" t="s">
        <v>137</v>
      </c>
      <c r="E517" s="251"/>
      <c r="F517" s="260"/>
      <c r="G517" s="282"/>
      <c r="H517" s="177"/>
    </row>
    <row r="518" spans="1:8" ht="12.75">
      <c r="A518" s="220" t="s">
        <v>33</v>
      </c>
      <c r="B518" s="249" t="s">
        <v>505</v>
      </c>
      <c r="C518" s="260">
        <v>0</v>
      </c>
      <c r="D518" s="251"/>
      <c r="E518" s="251">
        <v>0</v>
      </c>
      <c r="F518" s="260"/>
      <c r="G518" s="282">
        <f>SUM(E518+F518)</f>
        <v>0</v>
      </c>
      <c r="H518" s="177"/>
    </row>
    <row r="519" spans="1:8" ht="12.75">
      <c r="A519" s="220" t="s">
        <v>34</v>
      </c>
      <c r="B519" s="249" t="s">
        <v>508</v>
      </c>
      <c r="C519" s="304">
        <v>5300</v>
      </c>
      <c r="D519" s="251"/>
      <c r="E519" s="305">
        <v>5300</v>
      </c>
      <c r="F519" s="260"/>
      <c r="G519" s="282">
        <f>SUM(E519+F519)</f>
        <v>5300</v>
      </c>
      <c r="H519" s="177"/>
    </row>
    <row r="520" spans="1:8" ht="12.75">
      <c r="A520" s="242" t="s">
        <v>35</v>
      </c>
      <c r="B520" s="243" t="s">
        <v>725</v>
      </c>
      <c r="C520" s="272">
        <v>3057</v>
      </c>
      <c r="D520" s="246"/>
      <c r="E520" s="246">
        <v>3057</v>
      </c>
      <c r="F520" s="275"/>
      <c r="G520" s="281">
        <f>SUM(E520+F520)</f>
        <v>3057</v>
      </c>
      <c r="H520" s="177"/>
    </row>
    <row r="521" spans="1:8" ht="12.75">
      <c r="A521" s="220" t="s">
        <v>979</v>
      </c>
      <c r="B521" s="249" t="s">
        <v>445</v>
      </c>
      <c r="C521" s="260">
        <f>SUM(C497:C520)</f>
        <v>183900</v>
      </c>
      <c r="D521" s="260">
        <f>SUM(D497:D520)</f>
        <v>3000</v>
      </c>
      <c r="E521" s="306">
        <f>SUM(E497:E520)</f>
        <v>186900</v>
      </c>
      <c r="F521" s="320">
        <f>SUM(F497:F520)</f>
        <v>0</v>
      </c>
      <c r="G521" s="282">
        <f>SUM(E521+F521)</f>
        <v>186900</v>
      </c>
      <c r="H521" s="177"/>
    </row>
    <row r="522" spans="1:8" ht="12.75">
      <c r="A522" s="220"/>
      <c r="B522" s="249"/>
      <c r="C522" s="260"/>
      <c r="D522" s="250"/>
      <c r="E522" s="251"/>
      <c r="F522" s="275"/>
      <c r="G522" s="221"/>
      <c r="H522" s="177"/>
    </row>
    <row r="523" spans="1:8" ht="12.75">
      <c r="A523" s="220"/>
      <c r="B523" s="249"/>
      <c r="C523" s="302" t="s">
        <v>117</v>
      </c>
      <c r="D523" s="288" t="s">
        <v>137</v>
      </c>
      <c r="E523" s="259"/>
      <c r="F523" s="275"/>
      <c r="G523" s="221"/>
      <c r="H523" s="177"/>
    </row>
    <row r="524" spans="1:8" ht="12.75">
      <c r="A524" s="220" t="s">
        <v>36</v>
      </c>
      <c r="B524" s="249" t="s">
        <v>661</v>
      </c>
      <c r="C524" s="226">
        <v>2809246</v>
      </c>
      <c r="D524" s="238"/>
      <c r="E524" s="282">
        <v>2809246</v>
      </c>
      <c r="F524" s="260"/>
      <c r="G524" s="282">
        <f aca="true" t="shared" si="16" ref="G524:G536">SUM(E524+F524)</f>
        <v>2809246</v>
      </c>
      <c r="H524" s="177"/>
    </row>
    <row r="525" spans="1:8" ht="12.75">
      <c r="A525" s="220" t="s">
        <v>37</v>
      </c>
      <c r="B525" s="249" t="s">
        <v>471</v>
      </c>
      <c r="C525" s="226">
        <v>36108</v>
      </c>
      <c r="D525" s="238">
        <v>2214</v>
      </c>
      <c r="E525" s="282">
        <v>38322</v>
      </c>
      <c r="F525" s="260"/>
      <c r="G525" s="282">
        <f t="shared" si="16"/>
        <v>38322</v>
      </c>
      <c r="H525" s="177"/>
    </row>
    <row r="526" spans="1:8" ht="12.75">
      <c r="A526" s="220" t="s">
        <v>86</v>
      </c>
      <c r="B526" s="261" t="s">
        <v>473</v>
      </c>
      <c r="C526" s="226">
        <v>1369</v>
      </c>
      <c r="D526" s="238"/>
      <c r="E526" s="282">
        <v>1369</v>
      </c>
      <c r="F526" s="260"/>
      <c r="G526" s="282">
        <f t="shared" si="16"/>
        <v>1369</v>
      </c>
      <c r="H526" s="177"/>
    </row>
    <row r="527" spans="1:8" ht="12.75">
      <c r="A527" s="220" t="s">
        <v>38</v>
      </c>
      <c r="B527" s="249" t="s">
        <v>475</v>
      </c>
      <c r="C527" s="226">
        <v>32361</v>
      </c>
      <c r="D527" s="238">
        <v>381</v>
      </c>
      <c r="E527" s="282">
        <v>32742</v>
      </c>
      <c r="F527" s="260"/>
      <c r="G527" s="282">
        <f t="shared" si="16"/>
        <v>32742</v>
      </c>
      <c r="H527" s="177"/>
    </row>
    <row r="528" spans="1:8" ht="12.75">
      <c r="A528" s="220" t="s">
        <v>39</v>
      </c>
      <c r="B528" s="249" t="s">
        <v>659</v>
      </c>
      <c r="C528" s="226">
        <v>923</v>
      </c>
      <c r="D528" s="238">
        <v>54</v>
      </c>
      <c r="E528" s="282">
        <v>977</v>
      </c>
      <c r="F528" s="260"/>
      <c r="G528" s="282">
        <f t="shared" si="16"/>
        <v>977</v>
      </c>
      <c r="H528" s="177"/>
    </row>
    <row r="529" spans="1:8" ht="12.75">
      <c r="A529" s="220" t="s">
        <v>40</v>
      </c>
      <c r="B529" s="249" t="s">
        <v>464</v>
      </c>
      <c r="C529" s="226">
        <v>14788</v>
      </c>
      <c r="D529" s="238"/>
      <c r="E529" s="282">
        <v>14788</v>
      </c>
      <c r="F529" s="260"/>
      <c r="G529" s="282">
        <f t="shared" si="16"/>
        <v>14788</v>
      </c>
      <c r="H529" s="177"/>
    </row>
    <row r="530" spans="1:8" ht="12.75">
      <c r="A530" s="220" t="s">
        <v>41</v>
      </c>
      <c r="B530" s="261" t="s">
        <v>465</v>
      </c>
      <c r="C530" s="226">
        <v>1350</v>
      </c>
      <c r="D530" s="238"/>
      <c r="E530" s="282">
        <v>1350</v>
      </c>
      <c r="F530" s="260"/>
      <c r="G530" s="282">
        <f t="shared" si="16"/>
        <v>1350</v>
      </c>
      <c r="H530" s="177"/>
    </row>
    <row r="531" spans="1:8" ht="12.75">
      <c r="A531" s="220" t="s">
        <v>42</v>
      </c>
      <c r="B531" s="249" t="s">
        <v>504</v>
      </c>
      <c r="C531" s="226">
        <v>21055</v>
      </c>
      <c r="D531" s="238"/>
      <c r="E531" s="282">
        <v>21055</v>
      </c>
      <c r="F531" s="260"/>
      <c r="G531" s="282">
        <f t="shared" si="16"/>
        <v>21055</v>
      </c>
      <c r="H531" s="177"/>
    </row>
    <row r="532" spans="1:8" ht="12.75">
      <c r="A532" s="220" t="s">
        <v>43</v>
      </c>
      <c r="B532" s="249" t="s">
        <v>505</v>
      </c>
      <c r="C532" s="226">
        <v>900</v>
      </c>
      <c r="D532" s="238"/>
      <c r="E532" s="282">
        <v>900</v>
      </c>
      <c r="F532" s="260"/>
      <c r="G532" s="282">
        <f t="shared" si="16"/>
        <v>900</v>
      </c>
      <c r="H532" s="177"/>
    </row>
    <row r="533" spans="1:8" ht="12.75">
      <c r="A533" s="220" t="s">
        <v>319</v>
      </c>
      <c r="B533" s="249" t="s">
        <v>508</v>
      </c>
      <c r="C533" s="226">
        <v>600</v>
      </c>
      <c r="D533" s="238"/>
      <c r="E533" s="282">
        <v>600</v>
      </c>
      <c r="F533" s="260"/>
      <c r="G533" s="282">
        <f t="shared" si="16"/>
        <v>600</v>
      </c>
      <c r="H533" s="177"/>
    </row>
    <row r="534" spans="1:8" ht="12.75">
      <c r="A534" s="220" t="s">
        <v>87</v>
      </c>
      <c r="B534" s="249" t="s">
        <v>725</v>
      </c>
      <c r="C534" s="226">
        <v>1500</v>
      </c>
      <c r="D534" s="238"/>
      <c r="E534" s="282">
        <v>1500</v>
      </c>
      <c r="F534" s="260"/>
      <c r="G534" s="282">
        <f t="shared" si="16"/>
        <v>1500</v>
      </c>
      <c r="H534" s="177"/>
    </row>
    <row r="535" spans="1:8" ht="12.75">
      <c r="A535" s="242" t="s">
        <v>621</v>
      </c>
      <c r="B535" s="271" t="s">
        <v>622</v>
      </c>
      <c r="C535" s="248">
        <v>20000</v>
      </c>
      <c r="D535" s="293">
        <v>1000</v>
      </c>
      <c r="E535" s="281">
        <v>21000</v>
      </c>
      <c r="F535" s="247"/>
      <c r="G535" s="281">
        <f t="shared" si="16"/>
        <v>21000</v>
      </c>
      <c r="H535" s="177"/>
    </row>
    <row r="536" spans="1:8" ht="12.75">
      <c r="A536" s="220" t="s">
        <v>981</v>
      </c>
      <c r="B536" s="261" t="s">
        <v>145</v>
      </c>
      <c r="C536" s="226">
        <f>SUM(C524:C535)</f>
        <v>2940200</v>
      </c>
      <c r="D536" s="238">
        <f>SUM(D524:D535)</f>
        <v>3649</v>
      </c>
      <c r="E536" s="221">
        <f>SUM(E524:E535)</f>
        <v>2943849</v>
      </c>
      <c r="F536" s="222">
        <f>SUM(F524:F535)</f>
        <v>0</v>
      </c>
      <c r="G536" s="282">
        <f t="shared" si="16"/>
        <v>2943849</v>
      </c>
      <c r="H536" s="177"/>
    </row>
    <row r="537" spans="1:8" ht="12.75">
      <c r="A537" s="220"/>
      <c r="B537" s="261" t="s">
        <v>146</v>
      </c>
      <c r="C537" s="226"/>
      <c r="D537" s="238"/>
      <c r="E537" s="238"/>
      <c r="F537" s="275"/>
      <c r="G537" s="221"/>
      <c r="H537" s="177"/>
    </row>
    <row r="538" spans="1:8" ht="12.75">
      <c r="A538" s="220"/>
      <c r="B538" s="261" t="s">
        <v>147</v>
      </c>
      <c r="C538" s="226"/>
      <c r="D538" s="238"/>
      <c r="E538" s="238"/>
      <c r="F538" s="275"/>
      <c r="G538" s="221"/>
      <c r="H538" s="177"/>
    </row>
    <row r="539" spans="1:8" ht="12.75">
      <c r="A539" s="220"/>
      <c r="B539" s="249"/>
      <c r="C539" s="302" t="s">
        <v>117</v>
      </c>
      <c r="D539" s="288" t="s">
        <v>137</v>
      </c>
      <c r="E539" s="294"/>
      <c r="F539" s="275"/>
      <c r="G539" s="221"/>
      <c r="H539" s="177"/>
    </row>
    <row r="540" spans="1:8" ht="12.75">
      <c r="A540" s="239" t="s">
        <v>44</v>
      </c>
      <c r="B540" s="240" t="s">
        <v>754</v>
      </c>
      <c r="C540" s="248">
        <v>8146</v>
      </c>
      <c r="D540" s="293">
        <v>1290</v>
      </c>
      <c r="E540" s="293">
        <v>9436</v>
      </c>
      <c r="F540" s="247"/>
      <c r="G540" s="281">
        <f>SUM(E540+F540)</f>
        <v>9436</v>
      </c>
      <c r="H540" s="177"/>
    </row>
    <row r="541" spans="1:8" ht="12.75">
      <c r="A541" s="223" t="s">
        <v>983</v>
      </c>
      <c r="B541" s="235" t="s">
        <v>140</v>
      </c>
      <c r="C541" s="226">
        <f>SUM(C540)</f>
        <v>8146</v>
      </c>
      <c r="D541" s="238">
        <f>SUM(D540)</f>
        <v>1290</v>
      </c>
      <c r="E541" s="238">
        <f>SUM(E540)</f>
        <v>9436</v>
      </c>
      <c r="F541" s="226">
        <f>SUM(F540)</f>
        <v>0</v>
      </c>
      <c r="G541" s="282">
        <f>SUM(E541+F541)</f>
        <v>9436</v>
      </c>
      <c r="H541" s="177"/>
    </row>
    <row r="542" spans="1:8" ht="12.75">
      <c r="A542" s="220"/>
      <c r="B542" s="249" t="s">
        <v>139</v>
      </c>
      <c r="C542" s="291"/>
      <c r="D542" s="292"/>
      <c r="E542" s="294"/>
      <c r="F542" s="214"/>
      <c r="G542" s="220"/>
      <c r="H542" s="177"/>
    </row>
    <row r="543" spans="1:8" ht="12.75">
      <c r="A543" s="220"/>
      <c r="B543" s="261" t="s">
        <v>138</v>
      </c>
      <c r="C543" s="226"/>
      <c r="D543" s="238"/>
      <c r="E543" s="251"/>
      <c r="F543" s="260"/>
      <c r="G543" s="221"/>
      <c r="H543" s="177"/>
    </row>
    <row r="544" spans="1:8" ht="12.75">
      <c r="A544" s="220"/>
      <c r="B544" s="261"/>
      <c r="C544" s="226"/>
      <c r="D544" s="238"/>
      <c r="E544" s="251"/>
      <c r="F544" s="260"/>
      <c r="G544" s="221"/>
      <c r="H544" s="177"/>
    </row>
    <row r="545" spans="1:8" ht="12.75">
      <c r="A545" s="220"/>
      <c r="B545" s="261"/>
      <c r="C545" s="302" t="s">
        <v>117</v>
      </c>
      <c r="D545" s="288" t="s">
        <v>137</v>
      </c>
      <c r="E545" s="251"/>
      <c r="F545" s="260"/>
      <c r="G545" s="221"/>
      <c r="H545" s="177"/>
    </row>
    <row r="546" spans="1:8" ht="12.75">
      <c r="A546" s="220" t="s">
        <v>45</v>
      </c>
      <c r="B546" s="249" t="s">
        <v>661</v>
      </c>
      <c r="C546" s="260">
        <v>348835</v>
      </c>
      <c r="D546" s="251">
        <v>634550</v>
      </c>
      <c r="E546" s="251">
        <v>983385</v>
      </c>
      <c r="F546" s="260"/>
      <c r="G546" s="282">
        <f>SUM(E546+F546)</f>
        <v>983385</v>
      </c>
      <c r="H546" s="177"/>
    </row>
    <row r="547" spans="1:8" ht="12.75">
      <c r="A547" s="242" t="s">
        <v>46</v>
      </c>
      <c r="B547" s="243" t="s">
        <v>475</v>
      </c>
      <c r="C547" s="272">
        <v>1000</v>
      </c>
      <c r="D547" s="246"/>
      <c r="E547" s="246">
        <v>1000</v>
      </c>
      <c r="F547" s="247"/>
      <c r="G547" s="281">
        <f>SUM(E547+F547)</f>
        <v>1000</v>
      </c>
      <c r="H547" s="177"/>
    </row>
    <row r="548" spans="1:8" ht="12.75">
      <c r="A548" s="220" t="s">
        <v>986</v>
      </c>
      <c r="B548" s="249" t="s">
        <v>153</v>
      </c>
      <c r="C548" s="260">
        <f>SUM(C546:C547)</f>
        <v>349835</v>
      </c>
      <c r="D548" s="251">
        <f>SUM(D546:D547)</f>
        <v>634550</v>
      </c>
      <c r="E548" s="251">
        <f>SUM(E546:E547)</f>
        <v>984385</v>
      </c>
      <c r="F548" s="260">
        <f>SUM(F546:F547)</f>
        <v>0</v>
      </c>
      <c r="G548" s="282">
        <f>SUM(E548+F548)</f>
        <v>984385</v>
      </c>
      <c r="H548" s="177"/>
    </row>
    <row r="549" spans="1:8" ht="12.75">
      <c r="A549" s="220"/>
      <c r="B549" s="261" t="s">
        <v>207</v>
      </c>
      <c r="C549" s="260"/>
      <c r="D549" s="251"/>
      <c r="E549" s="251"/>
      <c r="F549" s="214"/>
      <c r="G549" s="220"/>
      <c r="H549" s="177"/>
    </row>
    <row r="550" spans="1:8" ht="12.75">
      <c r="A550" s="220"/>
      <c r="B550" s="261"/>
      <c r="C550" s="260"/>
      <c r="D550" s="251"/>
      <c r="E550" s="251"/>
      <c r="F550" s="214"/>
      <c r="G550" s="220"/>
      <c r="H550" s="177"/>
    </row>
    <row r="551" spans="1:8" ht="12.75">
      <c r="A551" s="242" t="s">
        <v>47</v>
      </c>
      <c r="B551" s="243" t="s">
        <v>661</v>
      </c>
      <c r="C551" s="272"/>
      <c r="D551" s="246"/>
      <c r="E551" s="246">
        <v>185600</v>
      </c>
      <c r="F551" s="260"/>
      <c r="G551" s="281">
        <f>SUM(E551+F551)</f>
        <v>185600</v>
      </c>
      <c r="H551" s="177"/>
    </row>
    <row r="552" spans="1:8" ht="12.75">
      <c r="A552" s="290" t="s">
        <v>48</v>
      </c>
      <c r="B552" s="263" t="s">
        <v>662</v>
      </c>
      <c r="C552" s="299"/>
      <c r="D552" s="266"/>
      <c r="E552" s="266">
        <f>SUM(E551)</f>
        <v>185600</v>
      </c>
      <c r="F552" s="299">
        <f>SUM(F551)</f>
        <v>0</v>
      </c>
      <c r="G552" s="282">
        <f>SUM(E552+F552)</f>
        <v>185600</v>
      </c>
      <c r="H552" s="177"/>
    </row>
    <row r="553" spans="1:8" ht="12.75">
      <c r="A553" s="220"/>
      <c r="B553" s="249"/>
      <c r="C553" s="302" t="s">
        <v>117</v>
      </c>
      <c r="D553" s="288" t="s">
        <v>137</v>
      </c>
      <c r="E553" s="251"/>
      <c r="F553" s="214"/>
      <c r="G553" s="220"/>
      <c r="H553" s="177"/>
    </row>
    <row r="554" spans="1:8" ht="12.75">
      <c r="A554" s="220" t="s">
        <v>49</v>
      </c>
      <c r="B554" s="249" t="s">
        <v>413</v>
      </c>
      <c r="C554" s="260">
        <v>644</v>
      </c>
      <c r="D554" s="251">
        <v>1616</v>
      </c>
      <c r="E554" s="251">
        <v>2260</v>
      </c>
      <c r="F554" s="214"/>
      <c r="G554" s="282">
        <f aca="true" t="shared" si="17" ref="G554:G569">SUM(E554+F554)</f>
        <v>2260</v>
      </c>
      <c r="H554" s="177"/>
    </row>
    <row r="555" spans="1:8" ht="12.75">
      <c r="A555" s="220" t="s">
        <v>50</v>
      </c>
      <c r="B555" s="249" t="s">
        <v>471</v>
      </c>
      <c r="C555" s="260">
        <v>56910</v>
      </c>
      <c r="D555" s="251">
        <v>132592</v>
      </c>
      <c r="E555" s="251">
        <v>189502</v>
      </c>
      <c r="F555" s="260"/>
      <c r="G555" s="282">
        <f t="shared" si="17"/>
        <v>189502</v>
      </c>
      <c r="H555" s="177"/>
    </row>
    <row r="556" spans="1:8" ht="12.75">
      <c r="A556" s="220" t="s">
        <v>51</v>
      </c>
      <c r="B556" s="249" t="s">
        <v>473</v>
      </c>
      <c r="C556" s="260">
        <v>2179.94</v>
      </c>
      <c r="D556" s="251">
        <v>11912</v>
      </c>
      <c r="E556" s="251">
        <v>14091.94</v>
      </c>
      <c r="F556" s="260"/>
      <c r="G556" s="282">
        <f t="shared" si="17"/>
        <v>14091.94</v>
      </c>
      <c r="H556" s="177"/>
    </row>
    <row r="557" spans="1:8" ht="12.75">
      <c r="A557" s="220" t="s">
        <v>52</v>
      </c>
      <c r="B557" s="249" t="s">
        <v>475</v>
      </c>
      <c r="C557" s="260">
        <v>11175</v>
      </c>
      <c r="D557" s="251">
        <v>25849</v>
      </c>
      <c r="E557" s="251">
        <v>37024</v>
      </c>
      <c r="F557" s="260"/>
      <c r="G557" s="282">
        <f t="shared" si="17"/>
        <v>37024</v>
      </c>
      <c r="H557" s="177"/>
    </row>
    <row r="558" spans="1:8" ht="12.75">
      <c r="A558" s="220" t="s">
        <v>53</v>
      </c>
      <c r="B558" s="249" t="s">
        <v>477</v>
      </c>
      <c r="C558" s="260">
        <v>2168</v>
      </c>
      <c r="D558" s="251">
        <v>3042</v>
      </c>
      <c r="E558" s="251">
        <v>5210</v>
      </c>
      <c r="F558" s="275"/>
      <c r="G558" s="282">
        <f t="shared" si="17"/>
        <v>5210</v>
      </c>
      <c r="H558" s="177"/>
    </row>
    <row r="559" spans="1:8" ht="12.75">
      <c r="A559" s="220" t="s">
        <v>54</v>
      </c>
      <c r="B559" s="249" t="s">
        <v>464</v>
      </c>
      <c r="C559" s="260">
        <v>5275</v>
      </c>
      <c r="D559" s="251">
        <v>9725</v>
      </c>
      <c r="E559" s="251">
        <v>15000</v>
      </c>
      <c r="F559" s="214"/>
      <c r="G559" s="282">
        <f t="shared" si="17"/>
        <v>15000</v>
      </c>
      <c r="H559" s="177"/>
    </row>
    <row r="560" spans="1:8" ht="12.75">
      <c r="A560" s="220" t="s">
        <v>55</v>
      </c>
      <c r="B560" s="249" t="s">
        <v>501</v>
      </c>
      <c r="C560" s="260">
        <v>1482</v>
      </c>
      <c r="D560" s="251">
        <v>3718</v>
      </c>
      <c r="E560" s="251">
        <v>5200</v>
      </c>
      <c r="F560" s="214"/>
      <c r="G560" s="282">
        <f t="shared" si="17"/>
        <v>5200</v>
      </c>
      <c r="H560" s="177"/>
    </row>
    <row r="561" spans="1:8" ht="12.75">
      <c r="A561" s="220" t="s">
        <v>56</v>
      </c>
      <c r="B561" s="249" t="s">
        <v>465</v>
      </c>
      <c r="C561" s="260">
        <v>1570</v>
      </c>
      <c r="D561" s="251">
        <v>1430</v>
      </c>
      <c r="E561" s="251">
        <v>3000</v>
      </c>
      <c r="F561" s="260"/>
      <c r="G561" s="282">
        <f t="shared" si="17"/>
        <v>3000</v>
      </c>
      <c r="H561" s="177"/>
    </row>
    <row r="562" spans="1:8" ht="12.75">
      <c r="A562" s="220" t="s">
        <v>318</v>
      </c>
      <c r="B562" s="249" t="s">
        <v>270</v>
      </c>
      <c r="C562" s="260">
        <v>29</v>
      </c>
      <c r="D562" s="251">
        <v>71</v>
      </c>
      <c r="E562" s="251">
        <v>100</v>
      </c>
      <c r="F562" s="260"/>
      <c r="G562" s="282">
        <f t="shared" si="17"/>
        <v>100</v>
      </c>
      <c r="H562" s="177"/>
    </row>
    <row r="563" spans="1:8" ht="12.75">
      <c r="A563" s="220" t="s">
        <v>57</v>
      </c>
      <c r="B563" s="249" t="s">
        <v>504</v>
      </c>
      <c r="C563" s="260">
        <v>17954.65</v>
      </c>
      <c r="D563" s="251">
        <v>20591</v>
      </c>
      <c r="E563" s="251">
        <v>38545.65</v>
      </c>
      <c r="F563" s="260"/>
      <c r="G563" s="282">
        <f t="shared" si="17"/>
        <v>38545.65</v>
      </c>
      <c r="H563" s="177"/>
    </row>
    <row r="564" spans="1:8" ht="12.75">
      <c r="A564" s="220" t="s">
        <v>921</v>
      </c>
      <c r="B564" s="249" t="s">
        <v>308</v>
      </c>
      <c r="C564" s="260">
        <v>313</v>
      </c>
      <c r="D564" s="251">
        <v>787</v>
      </c>
      <c r="E564" s="251">
        <v>1100</v>
      </c>
      <c r="F564" s="214"/>
      <c r="G564" s="282">
        <f t="shared" si="17"/>
        <v>1100</v>
      </c>
      <c r="H564" s="177"/>
    </row>
    <row r="565" spans="1:8" ht="12.75">
      <c r="A565" s="220" t="s">
        <v>58</v>
      </c>
      <c r="B565" s="249" t="s">
        <v>505</v>
      </c>
      <c r="C565" s="260">
        <v>57</v>
      </c>
      <c r="D565" s="251">
        <v>143</v>
      </c>
      <c r="E565" s="251">
        <v>200</v>
      </c>
      <c r="F565" s="214"/>
      <c r="G565" s="282">
        <f t="shared" si="17"/>
        <v>200</v>
      </c>
      <c r="H565" s="177"/>
    </row>
    <row r="566" spans="1:8" ht="12.75">
      <c r="A566" s="220" t="s">
        <v>59</v>
      </c>
      <c r="B566" s="249" t="s">
        <v>508</v>
      </c>
      <c r="C566" s="260">
        <v>1710</v>
      </c>
      <c r="D566" s="251">
        <v>2290</v>
      </c>
      <c r="E566" s="251">
        <v>4000</v>
      </c>
      <c r="F566" s="260"/>
      <c r="G566" s="282">
        <f t="shared" si="17"/>
        <v>4000</v>
      </c>
      <c r="H566" s="177"/>
    </row>
    <row r="567" spans="1:8" ht="12.75">
      <c r="A567" s="220" t="s">
        <v>60</v>
      </c>
      <c r="B567" s="249" t="s">
        <v>725</v>
      </c>
      <c r="C567" s="260">
        <v>1632.41</v>
      </c>
      <c r="D567" s="251">
        <v>4288</v>
      </c>
      <c r="E567" s="251">
        <v>5920.41</v>
      </c>
      <c r="F567" s="304"/>
      <c r="G567" s="282">
        <f t="shared" si="17"/>
        <v>5920.41</v>
      </c>
      <c r="H567" s="177"/>
    </row>
    <row r="568" spans="1:8" ht="12.75">
      <c r="A568" s="242" t="s">
        <v>320</v>
      </c>
      <c r="B568" s="243" t="s">
        <v>321</v>
      </c>
      <c r="C568" s="272"/>
      <c r="D568" s="246">
        <v>11000</v>
      </c>
      <c r="E568" s="246">
        <v>11000</v>
      </c>
      <c r="F568" s="243"/>
      <c r="G568" s="281">
        <f t="shared" si="17"/>
        <v>11000</v>
      </c>
      <c r="H568" s="177"/>
    </row>
    <row r="569" spans="1:8" ht="12.75">
      <c r="A569" s="220" t="s">
        <v>988</v>
      </c>
      <c r="B569" s="249" t="s">
        <v>447</v>
      </c>
      <c r="C569" s="260">
        <f>SUM(C554:C568)</f>
        <v>103100</v>
      </c>
      <c r="D569" s="251">
        <f>SUM(D554:D568)</f>
        <v>229054</v>
      </c>
      <c r="E569" s="251">
        <f>SUM(E554:E568)</f>
        <v>332154</v>
      </c>
      <c r="F569" s="260">
        <f>SUM(F554:F568)</f>
        <v>0</v>
      </c>
      <c r="G569" s="282">
        <f t="shared" si="17"/>
        <v>332154</v>
      </c>
      <c r="H569" s="177"/>
    </row>
    <row r="570" spans="1:8" ht="12.75">
      <c r="A570" s="220"/>
      <c r="B570" s="249"/>
      <c r="C570" s="260"/>
      <c r="D570" s="251"/>
      <c r="E570" s="251"/>
      <c r="F570" s="214"/>
      <c r="G570" s="220"/>
      <c r="H570" s="177"/>
    </row>
    <row r="571" spans="1:8" ht="12.75">
      <c r="A571" s="220"/>
      <c r="B571" s="249"/>
      <c r="C571" s="302" t="s">
        <v>117</v>
      </c>
      <c r="D571" s="288" t="s">
        <v>137</v>
      </c>
      <c r="E571" s="259"/>
      <c r="F571" s="260"/>
      <c r="G571" s="221"/>
      <c r="H571" s="177"/>
    </row>
    <row r="572" spans="1:8" ht="12.75">
      <c r="A572" s="242" t="s">
        <v>61</v>
      </c>
      <c r="B572" s="243" t="s">
        <v>508</v>
      </c>
      <c r="C572" s="272">
        <v>92178</v>
      </c>
      <c r="D572" s="246">
        <v>120960</v>
      </c>
      <c r="E572" s="246">
        <v>213138</v>
      </c>
      <c r="F572" s="247"/>
      <c r="G572" s="281">
        <f>SUM(E572+F572)</f>
        <v>213138</v>
      </c>
      <c r="H572" s="177"/>
    </row>
    <row r="573" spans="1:8" ht="12.75">
      <c r="A573" s="220" t="s">
        <v>990</v>
      </c>
      <c r="B573" s="249" t="s">
        <v>775</v>
      </c>
      <c r="C573" s="260">
        <f>SUM(C572)</f>
        <v>92178</v>
      </c>
      <c r="D573" s="251">
        <f>SUM(D572)</f>
        <v>120960</v>
      </c>
      <c r="E573" s="251">
        <f>SUM(E572)</f>
        <v>213138</v>
      </c>
      <c r="F573" s="260">
        <f>SUM(F572)</f>
        <v>0</v>
      </c>
      <c r="G573" s="282">
        <f>SUM(E573+F573)</f>
        <v>213138</v>
      </c>
      <c r="H573" s="177"/>
    </row>
    <row r="574" spans="1:8" ht="12.75">
      <c r="A574" s="220"/>
      <c r="B574" s="249"/>
      <c r="C574" s="260"/>
      <c r="D574" s="251"/>
      <c r="E574" s="251"/>
      <c r="F574" s="260"/>
      <c r="G574" s="282"/>
      <c r="H574" s="177"/>
    </row>
    <row r="575" spans="1:8" ht="12.75">
      <c r="A575" s="220"/>
      <c r="B575" s="249"/>
      <c r="C575" s="302" t="s">
        <v>117</v>
      </c>
      <c r="D575" s="288" t="s">
        <v>137</v>
      </c>
      <c r="E575" s="251"/>
      <c r="F575" s="260"/>
      <c r="G575" s="282"/>
      <c r="H575" s="177"/>
    </row>
    <row r="576" spans="1:8" ht="12.75">
      <c r="A576" s="242" t="s">
        <v>77</v>
      </c>
      <c r="B576" s="243" t="s">
        <v>661</v>
      </c>
      <c r="C576" s="272">
        <v>294407</v>
      </c>
      <c r="D576" s="246">
        <v>0</v>
      </c>
      <c r="E576" s="246">
        <v>294407</v>
      </c>
      <c r="F576" s="272"/>
      <c r="G576" s="281">
        <f>SUM(E576+F576)</f>
        <v>294407</v>
      </c>
      <c r="H576" s="177"/>
    </row>
    <row r="577" spans="1:8" ht="12.75">
      <c r="A577" s="220" t="s">
        <v>402</v>
      </c>
      <c r="B577" s="249" t="s">
        <v>170</v>
      </c>
      <c r="C577" s="260">
        <f>SUM(C576)</f>
        <v>294407</v>
      </c>
      <c r="D577" s="251">
        <f>SUM(D576)</f>
        <v>0</v>
      </c>
      <c r="E577" s="260">
        <f>SUM(E576)</f>
        <v>294407</v>
      </c>
      <c r="F577" s="306">
        <f>SUM(F576)</f>
        <v>0</v>
      </c>
      <c r="G577" s="282">
        <f>SUM(E577+F577)</f>
        <v>294407</v>
      </c>
      <c r="H577" s="177"/>
    </row>
    <row r="578" spans="1:8" ht="12.75">
      <c r="A578" s="220"/>
      <c r="B578" s="249"/>
      <c r="C578" s="260"/>
      <c r="D578" s="251"/>
      <c r="E578" s="251"/>
      <c r="F578" s="260"/>
      <c r="G578" s="221"/>
      <c r="H578" s="177"/>
    </row>
    <row r="579" spans="1:8" ht="12.75">
      <c r="A579" s="220"/>
      <c r="B579" s="249"/>
      <c r="C579" s="302" t="s">
        <v>117</v>
      </c>
      <c r="D579" s="288" t="s">
        <v>137</v>
      </c>
      <c r="E579" s="259"/>
      <c r="F579" s="260"/>
      <c r="G579" s="221"/>
      <c r="H579" s="177"/>
    </row>
    <row r="580" spans="1:8" ht="12.75">
      <c r="A580" s="220" t="s">
        <v>65</v>
      </c>
      <c r="B580" s="249" t="s">
        <v>381</v>
      </c>
      <c r="C580" s="225"/>
      <c r="D580" s="238">
        <v>14000</v>
      </c>
      <c r="E580" s="251">
        <v>14000</v>
      </c>
      <c r="F580" s="260"/>
      <c r="G580" s="282">
        <f>SUM(E580+F580)</f>
        <v>14000</v>
      </c>
      <c r="H580" s="177"/>
    </row>
    <row r="581" spans="1:8" ht="12.75">
      <c r="A581" s="220"/>
      <c r="B581" s="249" t="s">
        <v>380</v>
      </c>
      <c r="C581" s="225"/>
      <c r="D581" s="238"/>
      <c r="E581" s="251"/>
      <c r="F581" s="260"/>
      <c r="G581" s="221"/>
      <c r="H581" s="177"/>
    </row>
    <row r="582" spans="1:8" ht="12.75">
      <c r="A582" s="220" t="s">
        <v>322</v>
      </c>
      <c r="B582" s="249" t="s">
        <v>661</v>
      </c>
      <c r="C582" s="226">
        <v>47182</v>
      </c>
      <c r="D582" s="238">
        <v>19200</v>
      </c>
      <c r="E582" s="251">
        <v>73252</v>
      </c>
      <c r="F582" s="260">
        <v>-6870</v>
      </c>
      <c r="G582" s="282">
        <f>SUM(E582+F582)</f>
        <v>66382</v>
      </c>
      <c r="H582" s="177"/>
    </row>
    <row r="583" spans="1:8" ht="12.75">
      <c r="A583" s="242" t="s">
        <v>239</v>
      </c>
      <c r="B583" s="243" t="s">
        <v>464</v>
      </c>
      <c r="C583" s="272">
        <v>15593</v>
      </c>
      <c r="D583" s="246"/>
      <c r="E583" s="246">
        <v>8723</v>
      </c>
      <c r="F583" s="260">
        <v>6870</v>
      </c>
      <c r="G583" s="281">
        <f>SUM(E583+F583)</f>
        <v>15593</v>
      </c>
      <c r="H583" s="177"/>
    </row>
    <row r="584" spans="1:8" ht="12.75">
      <c r="A584" s="223" t="s">
        <v>66</v>
      </c>
      <c r="B584" s="249" t="s">
        <v>787</v>
      </c>
      <c r="C584" s="260">
        <f>SUM(C580:C583)</f>
        <v>62775</v>
      </c>
      <c r="D584" s="260">
        <f>SUM(D580:D583)</f>
        <v>33200</v>
      </c>
      <c r="E584" s="306">
        <f>SUM(E580:E583)</f>
        <v>95975</v>
      </c>
      <c r="F584" s="320">
        <f>SUM(F580:F583)</f>
        <v>0</v>
      </c>
      <c r="G584" s="282">
        <f>SUM(E584+F584)</f>
        <v>95975</v>
      </c>
      <c r="H584" s="177"/>
    </row>
    <row r="585" spans="1:8" ht="13.5" thickBot="1">
      <c r="A585" s="283"/>
      <c r="B585" s="253"/>
      <c r="C585" s="257"/>
      <c r="D585" s="255"/>
      <c r="E585" s="300"/>
      <c r="F585" s="151"/>
      <c r="G585" s="284"/>
      <c r="H585" s="177"/>
    </row>
    <row r="586" spans="1:8" ht="12.75">
      <c r="A586" s="276">
        <v>852</v>
      </c>
      <c r="B586" s="277" t="s">
        <v>991</v>
      </c>
      <c r="C586" s="176"/>
      <c r="D586" s="286"/>
      <c r="E586" s="176">
        <f>SUM(E521+E536+E541+E548+E552+E494+E569+E573+E577+E584)</f>
        <v>5275844</v>
      </c>
      <c r="F586" s="279">
        <f>SUM(F521+F536+F541+F548+F552+F494+F569+F573+F577+F584)</f>
        <v>0</v>
      </c>
      <c r="G586" s="192">
        <f>SUM(E586+F586)</f>
        <v>5275844</v>
      </c>
      <c r="H586" s="177"/>
    </row>
    <row r="587" spans="1:8" ht="12.75">
      <c r="A587" s="46"/>
      <c r="B587" s="258"/>
      <c r="C587" s="151"/>
      <c r="D587" s="139"/>
      <c r="E587" s="139"/>
      <c r="F587" s="151"/>
      <c r="G587" s="192"/>
      <c r="H587" s="177"/>
    </row>
    <row r="588" spans="1:8" ht="12.75">
      <c r="A588" s="48" t="s">
        <v>249</v>
      </c>
      <c r="B588" s="108" t="s">
        <v>413</v>
      </c>
      <c r="C588" s="351"/>
      <c r="D588" s="377"/>
      <c r="E588" s="377">
        <v>614</v>
      </c>
      <c r="F588" s="351"/>
      <c r="G588" s="282">
        <f>SUM(E588+F588)</f>
        <v>614</v>
      </c>
      <c r="H588" s="177"/>
    </row>
    <row r="589" spans="1:8" ht="12.75">
      <c r="A589" s="51" t="s">
        <v>250</v>
      </c>
      <c r="B589" s="109" t="s">
        <v>475</v>
      </c>
      <c r="C589" s="372"/>
      <c r="D589" s="378"/>
      <c r="E589" s="378">
        <v>70</v>
      </c>
      <c r="F589" s="372"/>
      <c r="G589" s="281">
        <f>SUM(E589+F589)</f>
        <v>70</v>
      </c>
      <c r="H589" s="177"/>
    </row>
    <row r="590" spans="1:8" ht="12.75">
      <c r="A590" s="374" t="s">
        <v>251</v>
      </c>
      <c r="B590" s="379" t="s">
        <v>252</v>
      </c>
      <c r="C590" s="380"/>
      <c r="D590" s="381"/>
      <c r="E590" s="381">
        <f>SUM(E588:E589)</f>
        <v>684</v>
      </c>
      <c r="F590" s="381">
        <f>SUM(F588:F589)</f>
        <v>0</v>
      </c>
      <c r="G590" s="343">
        <f>SUM(E590+F590)</f>
        <v>684</v>
      </c>
      <c r="H590" s="177"/>
    </row>
    <row r="591" spans="1:8" ht="13.5" thickBot="1">
      <c r="A591" s="283"/>
      <c r="B591" s="253"/>
      <c r="C591" s="257"/>
      <c r="D591" s="255"/>
      <c r="E591" s="255"/>
      <c r="F591" s="257"/>
      <c r="G591" s="382"/>
      <c r="H591" s="177"/>
    </row>
    <row r="592" spans="1:8" ht="12.75">
      <c r="A592" s="276">
        <v>853</v>
      </c>
      <c r="B592" s="277" t="s">
        <v>253</v>
      </c>
      <c r="C592" s="278"/>
      <c r="D592" s="285"/>
      <c r="E592" s="286">
        <f>SUM(E590)</f>
        <v>684</v>
      </c>
      <c r="F592" s="286">
        <f>SUM(F590)</f>
        <v>0</v>
      </c>
      <c r="G592" s="402">
        <f>SUM(E592+F592)</f>
        <v>684</v>
      </c>
      <c r="H592" s="177"/>
    </row>
    <row r="593" spans="1:8" ht="12.75">
      <c r="A593" s="403"/>
      <c r="B593" s="404"/>
      <c r="C593" s="280"/>
      <c r="D593" s="405"/>
      <c r="E593" s="406"/>
      <c r="F593" s="407"/>
      <c r="G593" s="408"/>
      <c r="H593" s="177"/>
    </row>
    <row r="594" spans="1:8" ht="12.75">
      <c r="A594" s="52"/>
      <c r="B594" s="47"/>
      <c r="C594" s="47"/>
      <c r="D594" s="47"/>
      <c r="E594" s="151"/>
      <c r="F594" s="151"/>
      <c r="G594" s="213"/>
      <c r="H594" s="177"/>
    </row>
    <row r="595" spans="1:8" ht="12.75">
      <c r="A595" s="52"/>
      <c r="B595" s="47"/>
      <c r="C595" s="47"/>
      <c r="D595" s="47"/>
      <c r="E595" s="151"/>
      <c r="F595" s="151"/>
      <c r="G595" s="213"/>
      <c r="H595" s="177"/>
    </row>
    <row r="596" spans="1:8" ht="13.5" thickBot="1">
      <c r="A596" s="215"/>
      <c r="B596" s="215"/>
      <c r="C596" s="215"/>
      <c r="D596" s="215"/>
      <c r="E596" s="215"/>
      <c r="F596" s="215"/>
      <c r="G596" s="215"/>
      <c r="H596" s="177"/>
    </row>
    <row r="597" spans="1:8" ht="13.5" thickTop="1">
      <c r="A597" s="157" t="s">
        <v>782</v>
      </c>
      <c r="B597" s="47"/>
      <c r="C597" s="47"/>
      <c r="D597" s="47"/>
      <c r="E597" s="157" t="s">
        <v>784</v>
      </c>
      <c r="F597" s="214"/>
      <c r="G597" s="157" t="s">
        <v>72</v>
      </c>
      <c r="H597" s="177"/>
    </row>
    <row r="598" spans="1:8" ht="12.75">
      <c r="A598" s="216" t="s">
        <v>781</v>
      </c>
      <c r="B598" s="47" t="s">
        <v>783</v>
      </c>
      <c r="C598" s="47"/>
      <c r="D598" s="47"/>
      <c r="E598" s="216" t="s">
        <v>460</v>
      </c>
      <c r="F598" s="214"/>
      <c r="G598" s="216" t="s">
        <v>460</v>
      </c>
      <c r="H598" s="177"/>
    </row>
    <row r="599" spans="1:8" ht="13.5" thickBot="1">
      <c r="A599" s="182"/>
      <c r="B599" s="217"/>
      <c r="C599" s="217"/>
      <c r="D599" s="217"/>
      <c r="E599" s="182"/>
      <c r="F599" s="180" t="s">
        <v>479</v>
      </c>
      <c r="G599" s="182" t="s">
        <v>481</v>
      </c>
      <c r="H599" s="177"/>
    </row>
    <row r="600" spans="1:8" ht="14.25" thickBot="1" thickTop="1">
      <c r="A600" s="218" t="s">
        <v>435</v>
      </c>
      <c r="B600" s="219" t="s">
        <v>436</v>
      </c>
      <c r="C600" s="219"/>
      <c r="D600" s="219"/>
      <c r="E600" s="218" t="s">
        <v>437</v>
      </c>
      <c r="F600" s="212" t="s">
        <v>747</v>
      </c>
      <c r="G600" s="218" t="s">
        <v>829</v>
      </c>
      <c r="H600" s="177"/>
    </row>
    <row r="601" spans="1:8" ht="12.75">
      <c r="A601" s="46"/>
      <c r="B601" s="258"/>
      <c r="C601" s="47"/>
      <c r="D601" s="140"/>
      <c r="E601" s="139"/>
      <c r="F601" s="151"/>
      <c r="G601" s="192"/>
      <c r="H601" s="177"/>
    </row>
    <row r="602" spans="1:8" ht="12.75">
      <c r="A602" s="220" t="s">
        <v>756</v>
      </c>
      <c r="B602" s="249" t="s">
        <v>413</v>
      </c>
      <c r="C602" s="214"/>
      <c r="D602" s="250"/>
      <c r="E602" s="251">
        <v>12349</v>
      </c>
      <c r="F602" s="260"/>
      <c r="G602" s="282">
        <f aca="true" t="shared" si="18" ref="G602:G611">SUM(E602+F602)</f>
        <v>12349</v>
      </c>
      <c r="H602" s="177"/>
    </row>
    <row r="603" spans="1:8" ht="12.75">
      <c r="A603" s="220" t="s">
        <v>663</v>
      </c>
      <c r="B603" s="249" t="s">
        <v>471</v>
      </c>
      <c r="C603" s="214"/>
      <c r="D603" s="250"/>
      <c r="E603" s="251">
        <v>337361</v>
      </c>
      <c r="F603" s="260"/>
      <c r="G603" s="282">
        <f t="shared" si="18"/>
        <v>337361</v>
      </c>
      <c r="H603" s="177"/>
    </row>
    <row r="604" spans="1:8" ht="12.75">
      <c r="A604" s="220" t="s">
        <v>664</v>
      </c>
      <c r="B604" s="249" t="s">
        <v>473</v>
      </c>
      <c r="C604" s="214"/>
      <c r="D604" s="250"/>
      <c r="E604" s="251">
        <v>24317</v>
      </c>
      <c r="F604" s="260"/>
      <c r="G604" s="282">
        <f t="shared" si="18"/>
        <v>24317</v>
      </c>
      <c r="H604" s="177"/>
    </row>
    <row r="605" spans="1:8" ht="12.75">
      <c r="A605" s="220" t="s">
        <v>665</v>
      </c>
      <c r="B605" s="249" t="s">
        <v>649</v>
      </c>
      <c r="C605" s="214"/>
      <c r="D605" s="250"/>
      <c r="E605" s="251">
        <v>67081</v>
      </c>
      <c r="F605" s="260"/>
      <c r="G605" s="282">
        <f t="shared" si="18"/>
        <v>67081</v>
      </c>
      <c r="H605" s="177"/>
    </row>
    <row r="606" spans="1:8" ht="12.75">
      <c r="A606" s="220" t="s">
        <v>666</v>
      </c>
      <c r="B606" s="249" t="s">
        <v>477</v>
      </c>
      <c r="C606" s="214"/>
      <c r="D606" s="250"/>
      <c r="E606" s="305">
        <v>9385</v>
      </c>
      <c r="F606" s="260"/>
      <c r="G606" s="282">
        <f t="shared" si="18"/>
        <v>9385</v>
      </c>
      <c r="H606" s="177"/>
    </row>
    <row r="607" spans="1:8" ht="12.75">
      <c r="A607" s="220" t="s">
        <v>186</v>
      </c>
      <c r="B607" s="249" t="s">
        <v>464</v>
      </c>
      <c r="C607" s="214"/>
      <c r="D607" s="250"/>
      <c r="E607" s="305">
        <v>15129</v>
      </c>
      <c r="F607" s="260"/>
      <c r="G607" s="282">
        <f t="shared" si="18"/>
        <v>15129</v>
      </c>
      <c r="H607" s="177"/>
    </row>
    <row r="608" spans="1:8" ht="12.75">
      <c r="A608" s="220" t="s">
        <v>184</v>
      </c>
      <c r="B608" s="249" t="s">
        <v>590</v>
      </c>
      <c r="C608" s="214"/>
      <c r="D608" s="250"/>
      <c r="E608" s="305">
        <v>181568</v>
      </c>
      <c r="F608" s="260"/>
      <c r="G608" s="282">
        <f t="shared" si="18"/>
        <v>181568</v>
      </c>
      <c r="H608" s="177"/>
    </row>
    <row r="609" spans="1:8" ht="12.75">
      <c r="A609" s="220" t="s">
        <v>310</v>
      </c>
      <c r="B609" s="249" t="s">
        <v>270</v>
      </c>
      <c r="C609" s="214"/>
      <c r="D609" s="250"/>
      <c r="E609" s="305">
        <v>842</v>
      </c>
      <c r="F609" s="260"/>
      <c r="G609" s="282">
        <f t="shared" si="18"/>
        <v>842</v>
      </c>
      <c r="H609" s="177"/>
    </row>
    <row r="610" spans="1:8" ht="12.75">
      <c r="A610" s="242" t="s">
        <v>667</v>
      </c>
      <c r="B610" s="243" t="s">
        <v>725</v>
      </c>
      <c r="C610" s="244"/>
      <c r="D610" s="245"/>
      <c r="E610" s="246">
        <v>25612</v>
      </c>
      <c r="F610" s="243"/>
      <c r="G610" s="281">
        <f t="shared" si="18"/>
        <v>25612</v>
      </c>
      <c r="H610" s="177"/>
    </row>
    <row r="611" spans="1:8" ht="12.75">
      <c r="A611" s="220" t="s">
        <v>741</v>
      </c>
      <c r="B611" s="249" t="s">
        <v>668</v>
      </c>
      <c r="C611" s="214"/>
      <c r="D611" s="250"/>
      <c r="E611" s="251">
        <f>SUM(E602:E610)</f>
        <v>673644</v>
      </c>
      <c r="F611" s="260">
        <f>SUM(F602:F610)</f>
        <v>0</v>
      </c>
      <c r="G611" s="282">
        <f t="shared" si="18"/>
        <v>673644</v>
      </c>
      <c r="H611" s="177"/>
    </row>
    <row r="612" spans="1:8" ht="12.75">
      <c r="A612" s="220"/>
      <c r="B612" s="249"/>
      <c r="C612" s="214"/>
      <c r="D612" s="250"/>
      <c r="E612" s="251"/>
      <c r="F612" s="260"/>
      <c r="G612" s="221"/>
      <c r="H612" s="177"/>
    </row>
    <row r="613" spans="1:8" ht="12.75">
      <c r="A613" s="242" t="s">
        <v>311</v>
      </c>
      <c r="B613" s="243" t="s">
        <v>504</v>
      </c>
      <c r="C613" s="244"/>
      <c r="D613" s="245"/>
      <c r="E613" s="246">
        <v>7000</v>
      </c>
      <c r="F613" s="247"/>
      <c r="G613" s="281">
        <f>SUM(E613+F613)</f>
        <v>7000</v>
      </c>
      <c r="H613" s="177"/>
    </row>
    <row r="614" spans="1:8" ht="12.75">
      <c r="A614" s="220" t="s">
        <v>314</v>
      </c>
      <c r="B614" s="249" t="s">
        <v>312</v>
      </c>
      <c r="C614" s="214"/>
      <c r="D614" s="250"/>
      <c r="E614" s="251">
        <f>SUM(E613)</f>
        <v>7000</v>
      </c>
      <c r="F614" s="260">
        <f>SUM(F613)</f>
        <v>0</v>
      </c>
      <c r="G614" s="282">
        <f>SUM(E614+F614)</f>
        <v>7000</v>
      </c>
      <c r="H614" s="177"/>
    </row>
    <row r="615" spans="1:8" ht="12.75">
      <c r="A615" s="220"/>
      <c r="B615" s="249" t="s">
        <v>313</v>
      </c>
      <c r="C615" s="214"/>
      <c r="D615" s="250"/>
      <c r="E615" s="251"/>
      <c r="F615" s="260"/>
      <c r="G615" s="221"/>
      <c r="H615" s="177"/>
    </row>
    <row r="616" spans="1:8" ht="12.75">
      <c r="A616" s="220"/>
      <c r="B616" s="249"/>
      <c r="C616" s="214"/>
      <c r="D616" s="250"/>
      <c r="E616" s="251"/>
      <c r="F616" s="260"/>
      <c r="G616" s="221"/>
      <c r="H616" s="177"/>
    </row>
    <row r="617" spans="1:8" ht="12.75">
      <c r="A617" s="220"/>
      <c r="B617" s="249"/>
      <c r="C617" s="302" t="s">
        <v>117</v>
      </c>
      <c r="D617" s="288" t="s">
        <v>137</v>
      </c>
      <c r="E617" s="251"/>
      <c r="F617" s="260"/>
      <c r="G617" s="221"/>
      <c r="H617" s="177"/>
    </row>
    <row r="618" spans="1:8" ht="12.75">
      <c r="A618" s="220" t="s">
        <v>373</v>
      </c>
      <c r="B618" s="249" t="s">
        <v>375</v>
      </c>
      <c r="C618" s="226">
        <v>190674</v>
      </c>
      <c r="D618" s="238">
        <v>96</v>
      </c>
      <c r="E618" s="251">
        <v>190770</v>
      </c>
      <c r="F618" s="260"/>
      <c r="G618" s="282">
        <f aca="true" t="shared" si="19" ref="G618:G629">SUM(E618+F618)</f>
        <v>190770</v>
      </c>
      <c r="H618" s="177"/>
    </row>
    <row r="619" spans="1:8" ht="12.75">
      <c r="A619" s="220" t="s">
        <v>374</v>
      </c>
      <c r="B619" s="249" t="s">
        <v>376</v>
      </c>
      <c r="C619" s="226">
        <v>3674</v>
      </c>
      <c r="D619" s="238"/>
      <c r="E619" s="251">
        <v>3674</v>
      </c>
      <c r="F619" s="260"/>
      <c r="G619" s="282">
        <f t="shared" si="19"/>
        <v>3674</v>
      </c>
      <c r="H619" s="177"/>
    </row>
    <row r="620" spans="1:8" ht="12.75">
      <c r="A620" s="220" t="s">
        <v>382</v>
      </c>
      <c r="B620" s="249" t="s">
        <v>471</v>
      </c>
      <c r="C620" s="225"/>
      <c r="D620" s="251">
        <v>6752</v>
      </c>
      <c r="E620" s="251">
        <v>6752</v>
      </c>
      <c r="F620" s="260"/>
      <c r="G620" s="282">
        <f t="shared" si="19"/>
        <v>6752</v>
      </c>
      <c r="H620" s="177"/>
    </row>
    <row r="621" spans="1:8" ht="12.75">
      <c r="A621" s="220" t="s">
        <v>383</v>
      </c>
      <c r="B621" s="249" t="s">
        <v>649</v>
      </c>
      <c r="C621" s="225"/>
      <c r="D621" s="251">
        <v>1332</v>
      </c>
      <c r="E621" s="251">
        <v>1332</v>
      </c>
      <c r="F621" s="260"/>
      <c r="G621" s="282">
        <f>SUM(E621+F621)</f>
        <v>1332</v>
      </c>
      <c r="H621" s="177"/>
    </row>
    <row r="622" spans="1:8" ht="12.75">
      <c r="A622" s="220" t="s">
        <v>384</v>
      </c>
      <c r="B622" s="249" t="s">
        <v>477</v>
      </c>
      <c r="C622" s="225"/>
      <c r="D622" s="251">
        <v>177</v>
      </c>
      <c r="E622" s="251">
        <v>177</v>
      </c>
      <c r="F622" s="260"/>
      <c r="G622" s="282">
        <f>SUM(E622+F622)</f>
        <v>177</v>
      </c>
      <c r="H622" s="177"/>
    </row>
    <row r="623" spans="1:8" ht="12.75">
      <c r="A623" s="220" t="s">
        <v>175</v>
      </c>
      <c r="B623" s="249" t="s">
        <v>218</v>
      </c>
      <c r="C623" s="226">
        <v>20930</v>
      </c>
      <c r="D623" s="251">
        <v>5015</v>
      </c>
      <c r="E623" s="251">
        <v>19033</v>
      </c>
      <c r="F623" s="260">
        <v>6912</v>
      </c>
      <c r="G623" s="282">
        <f t="shared" si="19"/>
        <v>25945</v>
      </c>
      <c r="H623" s="177"/>
    </row>
    <row r="624" spans="1:8" ht="12.75">
      <c r="A624" s="220" t="s">
        <v>386</v>
      </c>
      <c r="B624" s="249" t="s">
        <v>473</v>
      </c>
      <c r="C624" s="225"/>
      <c r="D624" s="251">
        <v>632</v>
      </c>
      <c r="E624" s="251">
        <v>632</v>
      </c>
      <c r="F624" s="260"/>
      <c r="G624" s="282">
        <f t="shared" si="19"/>
        <v>632</v>
      </c>
      <c r="H624" s="177"/>
    </row>
    <row r="625" spans="1:8" ht="12.75">
      <c r="A625" s="220" t="s">
        <v>377</v>
      </c>
      <c r="B625" s="249" t="s">
        <v>464</v>
      </c>
      <c r="C625" s="226">
        <v>9100</v>
      </c>
      <c r="D625" s="251">
        <v>2500</v>
      </c>
      <c r="E625" s="251">
        <v>10500</v>
      </c>
      <c r="F625" s="260">
        <v>1100</v>
      </c>
      <c r="G625" s="282">
        <f t="shared" si="19"/>
        <v>11600</v>
      </c>
      <c r="H625" s="177"/>
    </row>
    <row r="626" spans="1:8" ht="12.75">
      <c r="A626" s="220" t="s">
        <v>378</v>
      </c>
      <c r="B626" s="249" t="s">
        <v>504</v>
      </c>
      <c r="C626" s="225"/>
      <c r="D626" s="251">
        <v>15150</v>
      </c>
      <c r="E626" s="251">
        <v>15150</v>
      </c>
      <c r="F626" s="260"/>
      <c r="G626" s="282">
        <f t="shared" si="19"/>
        <v>15150</v>
      </c>
      <c r="H626" s="177"/>
    </row>
    <row r="627" spans="1:8" ht="12.75">
      <c r="A627" s="220" t="s">
        <v>379</v>
      </c>
      <c r="B627" s="249" t="s">
        <v>505</v>
      </c>
      <c r="C627" s="225"/>
      <c r="D627" s="251">
        <v>200</v>
      </c>
      <c r="E627" s="251">
        <v>200</v>
      </c>
      <c r="F627" s="260"/>
      <c r="G627" s="282">
        <f t="shared" si="19"/>
        <v>200</v>
      </c>
      <c r="H627" s="177"/>
    </row>
    <row r="628" spans="1:8" ht="12.75">
      <c r="A628" s="242" t="s">
        <v>385</v>
      </c>
      <c r="B628" s="243" t="s">
        <v>725</v>
      </c>
      <c r="C628" s="307"/>
      <c r="D628" s="246">
        <v>750</v>
      </c>
      <c r="E628" s="246">
        <v>750</v>
      </c>
      <c r="F628" s="247"/>
      <c r="G628" s="281">
        <f t="shared" si="19"/>
        <v>750</v>
      </c>
      <c r="H628" s="177"/>
    </row>
    <row r="629" spans="1:8" ht="12.75">
      <c r="A629" s="220" t="s">
        <v>387</v>
      </c>
      <c r="B629" s="249" t="s">
        <v>388</v>
      </c>
      <c r="C629" s="226">
        <f>SUM(C618:C628)</f>
        <v>224378</v>
      </c>
      <c r="D629" s="251">
        <f>SUM(D618:D628)</f>
        <v>32604</v>
      </c>
      <c r="E629" s="251">
        <f>SUM(E618:E628)</f>
        <v>248970</v>
      </c>
      <c r="F629" s="260">
        <f>SUM(F618:F628)</f>
        <v>8012</v>
      </c>
      <c r="G629" s="282">
        <f t="shared" si="19"/>
        <v>256982</v>
      </c>
      <c r="H629" s="177"/>
    </row>
    <row r="630" spans="1:8" ht="12.75">
      <c r="A630" s="220"/>
      <c r="B630" s="249"/>
      <c r="C630" s="214"/>
      <c r="D630" s="250"/>
      <c r="E630" s="251"/>
      <c r="F630" s="260"/>
      <c r="G630" s="221"/>
      <c r="H630" s="177"/>
    </row>
    <row r="631" spans="1:8" ht="12.75">
      <c r="A631" s="242" t="s">
        <v>85</v>
      </c>
      <c r="B631" s="271" t="s">
        <v>504</v>
      </c>
      <c r="C631" s="244"/>
      <c r="D631" s="245"/>
      <c r="E631" s="246">
        <v>1715</v>
      </c>
      <c r="F631" s="247"/>
      <c r="G631" s="281">
        <f>SUM(E631+F631)</f>
        <v>1715</v>
      </c>
      <c r="H631" s="177"/>
    </row>
    <row r="632" spans="1:8" ht="12.75">
      <c r="A632" s="220" t="s">
        <v>681</v>
      </c>
      <c r="B632" s="249" t="s">
        <v>774</v>
      </c>
      <c r="C632" s="214"/>
      <c r="D632" s="250"/>
      <c r="E632" s="251">
        <f>SUM(E631:E631)</f>
        <v>1715</v>
      </c>
      <c r="F632" s="260">
        <f>SUM(F631:F631)</f>
        <v>0</v>
      </c>
      <c r="G632" s="282">
        <f>SUM(E632+F632)</f>
        <v>1715</v>
      </c>
      <c r="H632" s="177"/>
    </row>
    <row r="633" spans="1:8" ht="13.5" thickBot="1">
      <c r="A633" s="227"/>
      <c r="B633" s="267"/>
      <c r="C633" s="228"/>
      <c r="D633" s="268"/>
      <c r="E633" s="269"/>
      <c r="F633" s="214"/>
      <c r="G633" s="227"/>
      <c r="H633" s="177"/>
    </row>
    <row r="634" spans="1:8" ht="12.75">
      <c r="A634" s="276">
        <v>854</v>
      </c>
      <c r="B634" s="277" t="s">
        <v>440</v>
      </c>
      <c r="C634" s="278"/>
      <c r="D634" s="285"/>
      <c r="E634" s="286">
        <f>SUM(E611+E614+E629+E632)</f>
        <v>931329</v>
      </c>
      <c r="F634" s="176">
        <f>SUM(F611+F614+F629+F632)</f>
        <v>8012</v>
      </c>
      <c r="G634" s="192">
        <f>SUM(E634+F634)</f>
        <v>939341</v>
      </c>
      <c r="H634" s="177"/>
    </row>
    <row r="635" spans="1:8" ht="12.75">
      <c r="A635" s="233"/>
      <c r="B635" s="233"/>
      <c r="C635" s="211"/>
      <c r="D635" s="234"/>
      <c r="E635" s="289"/>
      <c r="F635" s="151"/>
      <c r="G635" s="166"/>
      <c r="H635" s="177"/>
    </row>
    <row r="636" spans="1:8" ht="12.75">
      <c r="A636" s="223" t="s">
        <v>767</v>
      </c>
      <c r="B636" s="249" t="s">
        <v>413</v>
      </c>
      <c r="C636" s="214"/>
      <c r="D636" s="237"/>
      <c r="E636" s="238">
        <v>700</v>
      </c>
      <c r="F636" s="151"/>
      <c r="G636" s="282">
        <f aca="true" t="shared" si="20" ref="G636:G657">SUM(E636+F636)</f>
        <v>700</v>
      </c>
      <c r="H636" s="177"/>
    </row>
    <row r="637" spans="1:8" ht="12.75">
      <c r="A637" s="220" t="s">
        <v>669</v>
      </c>
      <c r="B637" s="249" t="s">
        <v>471</v>
      </c>
      <c r="C637" s="214"/>
      <c r="D637" s="250"/>
      <c r="E637" s="251">
        <v>75827</v>
      </c>
      <c r="F637" s="351"/>
      <c r="G637" s="282">
        <f t="shared" si="20"/>
        <v>75827</v>
      </c>
      <c r="H637" s="177"/>
    </row>
    <row r="638" spans="1:8" ht="12.75">
      <c r="A638" s="220" t="s">
        <v>670</v>
      </c>
      <c r="B638" s="249" t="s">
        <v>473</v>
      </c>
      <c r="C638" s="214"/>
      <c r="D638" s="250"/>
      <c r="E638" s="251">
        <v>5715</v>
      </c>
      <c r="F638" s="151"/>
      <c r="G638" s="282">
        <f t="shared" si="20"/>
        <v>5715</v>
      </c>
      <c r="H638" s="177"/>
    </row>
    <row r="639" spans="1:8" ht="12.75">
      <c r="A639" s="220" t="s">
        <v>671</v>
      </c>
      <c r="B639" s="249" t="s">
        <v>475</v>
      </c>
      <c r="C639" s="214"/>
      <c r="D639" s="250"/>
      <c r="E639" s="251">
        <v>14015</v>
      </c>
      <c r="F639" s="351"/>
      <c r="G639" s="282">
        <f t="shared" si="20"/>
        <v>14015</v>
      </c>
      <c r="H639" s="177"/>
    </row>
    <row r="640" spans="1:8" ht="12.75">
      <c r="A640" s="220" t="s">
        <v>672</v>
      </c>
      <c r="B640" s="249" t="s">
        <v>477</v>
      </c>
      <c r="C640" s="214"/>
      <c r="D640" s="250"/>
      <c r="E640" s="251">
        <v>1994</v>
      </c>
      <c r="F640" s="351"/>
      <c r="G640" s="282">
        <f t="shared" si="20"/>
        <v>1994</v>
      </c>
      <c r="H640" s="177"/>
    </row>
    <row r="641" spans="1:8" ht="12.75">
      <c r="A641" s="220" t="s">
        <v>219</v>
      </c>
      <c r="B641" s="249" t="s">
        <v>218</v>
      </c>
      <c r="C641" s="214"/>
      <c r="D641" s="250"/>
      <c r="E641" s="251">
        <v>1800</v>
      </c>
      <c r="F641" s="151"/>
      <c r="G641" s="282">
        <f t="shared" si="20"/>
        <v>1800</v>
      </c>
      <c r="H641" s="177"/>
    </row>
    <row r="642" spans="1:8" ht="12.75">
      <c r="A642" s="220" t="s">
        <v>673</v>
      </c>
      <c r="B642" s="249" t="s">
        <v>464</v>
      </c>
      <c r="C642" s="214"/>
      <c r="D642" s="250"/>
      <c r="E642" s="251">
        <v>18700</v>
      </c>
      <c r="F642" s="351"/>
      <c r="G642" s="282">
        <f t="shared" si="20"/>
        <v>18700</v>
      </c>
      <c r="H642" s="177"/>
    </row>
    <row r="643" spans="1:8" ht="12.75">
      <c r="A643" s="220" t="s">
        <v>674</v>
      </c>
      <c r="B643" s="249" t="s">
        <v>501</v>
      </c>
      <c r="C643" s="214"/>
      <c r="D643" s="250"/>
      <c r="E643" s="251">
        <v>90000</v>
      </c>
      <c r="F643" s="151"/>
      <c r="G643" s="282">
        <f t="shared" si="20"/>
        <v>90000</v>
      </c>
      <c r="H643" s="177"/>
    </row>
    <row r="644" spans="1:8" ht="12.75">
      <c r="A644" s="220" t="s">
        <v>675</v>
      </c>
      <c r="B644" s="249" t="s">
        <v>465</v>
      </c>
      <c r="C644" s="214"/>
      <c r="D644" s="250"/>
      <c r="E644" s="251">
        <v>15000</v>
      </c>
      <c r="F644" s="260"/>
      <c r="G644" s="282">
        <f t="shared" si="20"/>
        <v>15000</v>
      </c>
      <c r="H644" s="177"/>
    </row>
    <row r="645" spans="1:8" ht="12.75">
      <c r="A645" s="220" t="s">
        <v>395</v>
      </c>
      <c r="B645" s="249" t="s">
        <v>270</v>
      </c>
      <c r="C645" s="214"/>
      <c r="D645" s="250"/>
      <c r="E645" s="251">
        <v>250</v>
      </c>
      <c r="F645" s="260"/>
      <c r="G645" s="282">
        <f t="shared" si="20"/>
        <v>250</v>
      </c>
      <c r="H645" s="177"/>
    </row>
    <row r="646" spans="1:8" ht="12.75">
      <c r="A646" s="220" t="s">
        <v>676</v>
      </c>
      <c r="B646" s="249" t="s">
        <v>677</v>
      </c>
      <c r="C646" s="214"/>
      <c r="D646" s="250"/>
      <c r="E646" s="251">
        <v>29998</v>
      </c>
      <c r="F646" s="260"/>
      <c r="G646" s="282">
        <f t="shared" si="20"/>
        <v>29998</v>
      </c>
      <c r="H646" s="177"/>
    </row>
    <row r="647" spans="1:8" ht="12.75">
      <c r="A647" s="220" t="s">
        <v>678</v>
      </c>
      <c r="B647" s="249" t="s">
        <v>505</v>
      </c>
      <c r="C647" s="214"/>
      <c r="D647" s="250"/>
      <c r="E647" s="251">
        <v>400</v>
      </c>
      <c r="F647" s="214"/>
      <c r="G647" s="282">
        <f t="shared" si="20"/>
        <v>400</v>
      </c>
      <c r="H647" s="177"/>
    </row>
    <row r="648" spans="1:8" ht="12.75">
      <c r="A648" s="220" t="s">
        <v>679</v>
      </c>
      <c r="B648" s="249" t="s">
        <v>508</v>
      </c>
      <c r="C648" s="214"/>
      <c r="D648" s="250"/>
      <c r="E648" s="251">
        <v>17000</v>
      </c>
      <c r="F648" s="351"/>
      <c r="G648" s="282">
        <f t="shared" si="20"/>
        <v>17000</v>
      </c>
      <c r="H648" s="177"/>
    </row>
    <row r="649" spans="1:8" ht="12.75">
      <c r="A649" s="220" t="s">
        <v>682</v>
      </c>
      <c r="B649" s="249" t="s">
        <v>725</v>
      </c>
      <c r="C649" s="214"/>
      <c r="D649" s="250"/>
      <c r="E649" s="251">
        <v>3125</v>
      </c>
      <c r="F649" s="260"/>
      <c r="G649" s="282">
        <f t="shared" si="20"/>
        <v>3125</v>
      </c>
      <c r="H649" s="177"/>
    </row>
    <row r="650" spans="1:8" ht="12.75">
      <c r="A650" s="242" t="s">
        <v>79</v>
      </c>
      <c r="B650" s="271" t="s">
        <v>419</v>
      </c>
      <c r="C650" s="244"/>
      <c r="D650" s="245"/>
      <c r="E650" s="246">
        <v>2</v>
      </c>
      <c r="F650" s="247"/>
      <c r="G650" s="281">
        <f t="shared" si="20"/>
        <v>2</v>
      </c>
      <c r="H650" s="177"/>
    </row>
    <row r="651" spans="1:8" ht="12.75">
      <c r="A651" s="220" t="s">
        <v>448</v>
      </c>
      <c r="B651" s="249" t="s">
        <v>449</v>
      </c>
      <c r="C651" s="214"/>
      <c r="D651" s="250"/>
      <c r="E651" s="251">
        <f>SUM(E636:E650)</f>
        <v>274526</v>
      </c>
      <c r="F651" s="260">
        <f>SUM(F636:F650)</f>
        <v>0</v>
      </c>
      <c r="G651" s="282">
        <f t="shared" si="20"/>
        <v>274526</v>
      </c>
      <c r="H651" s="177"/>
    </row>
    <row r="652" spans="1:8" ht="12.75">
      <c r="A652" s="220"/>
      <c r="B652" s="249"/>
      <c r="C652" s="214"/>
      <c r="D652" s="250"/>
      <c r="E652" s="251"/>
      <c r="F652" s="260"/>
      <c r="G652" s="282"/>
      <c r="H652" s="177"/>
    </row>
    <row r="653" spans="1:8" ht="12.75">
      <c r="A653" s="220" t="s">
        <v>766</v>
      </c>
      <c r="B653" s="249" t="s">
        <v>413</v>
      </c>
      <c r="C653" s="214"/>
      <c r="D653" s="250"/>
      <c r="E653" s="251">
        <v>400</v>
      </c>
      <c r="F653" s="275"/>
      <c r="G653" s="282">
        <f t="shared" si="20"/>
        <v>400</v>
      </c>
      <c r="H653" s="177"/>
    </row>
    <row r="654" spans="1:8" ht="12.75">
      <c r="A654" s="220" t="s">
        <v>683</v>
      </c>
      <c r="B654" s="249" t="s">
        <v>471</v>
      </c>
      <c r="C654" s="214"/>
      <c r="D654" s="250"/>
      <c r="E654" s="251">
        <v>18818</v>
      </c>
      <c r="F654" s="260"/>
      <c r="G654" s="282">
        <f t="shared" si="20"/>
        <v>18818</v>
      </c>
      <c r="H654" s="177"/>
    </row>
    <row r="655" spans="1:8" ht="12.75">
      <c r="A655" s="220" t="s">
        <v>684</v>
      </c>
      <c r="B655" s="249" t="s">
        <v>473</v>
      </c>
      <c r="C655" s="214"/>
      <c r="D655" s="250"/>
      <c r="E655" s="251">
        <v>1457</v>
      </c>
      <c r="F655" s="260"/>
      <c r="G655" s="282">
        <f t="shared" si="20"/>
        <v>1457</v>
      </c>
      <c r="H655" s="177"/>
    </row>
    <row r="656" spans="1:8" ht="12.75">
      <c r="A656" s="220" t="s">
        <v>685</v>
      </c>
      <c r="B656" s="249" t="s">
        <v>475</v>
      </c>
      <c r="C656" s="214"/>
      <c r="D656" s="250"/>
      <c r="E656" s="251">
        <v>3494</v>
      </c>
      <c r="F656" s="275"/>
      <c r="G656" s="282">
        <f t="shared" si="20"/>
        <v>3494</v>
      </c>
      <c r="H656" s="177"/>
    </row>
    <row r="657" spans="1:8" ht="12.75">
      <c r="A657" s="220" t="s">
        <v>699</v>
      </c>
      <c r="B657" s="249" t="s">
        <v>477</v>
      </c>
      <c r="C657" s="214"/>
      <c r="D657" s="250"/>
      <c r="E657" s="251">
        <v>498</v>
      </c>
      <c r="F657" s="275"/>
      <c r="G657" s="282">
        <f t="shared" si="20"/>
        <v>498</v>
      </c>
      <c r="H657" s="177"/>
    </row>
    <row r="658" spans="1:8" ht="12.75">
      <c r="A658" s="220" t="s">
        <v>220</v>
      </c>
      <c r="B658" s="249" t="s">
        <v>218</v>
      </c>
      <c r="C658" s="214"/>
      <c r="D658" s="250"/>
      <c r="E658" s="251">
        <v>4600</v>
      </c>
      <c r="F658" s="260"/>
      <c r="G658" s="282">
        <f aca="true" t="shared" si="21" ref="G658:G665">SUM(E658+F658)</f>
        <v>4600</v>
      </c>
      <c r="H658" s="177"/>
    </row>
    <row r="659" spans="1:8" ht="12.75">
      <c r="A659" s="220" t="s">
        <v>700</v>
      </c>
      <c r="B659" s="249" t="s">
        <v>464</v>
      </c>
      <c r="C659" s="214"/>
      <c r="D659" s="250"/>
      <c r="E659" s="251">
        <v>10800</v>
      </c>
      <c r="F659" s="260"/>
      <c r="G659" s="282">
        <f t="shared" si="21"/>
        <v>10800</v>
      </c>
      <c r="H659" s="177"/>
    </row>
    <row r="660" spans="1:8" ht="12.75">
      <c r="A660" s="220" t="s">
        <v>135</v>
      </c>
      <c r="B660" s="249" t="s">
        <v>465</v>
      </c>
      <c r="C660" s="214"/>
      <c r="D660" s="250"/>
      <c r="E660" s="251">
        <v>1800</v>
      </c>
      <c r="F660" s="260"/>
      <c r="G660" s="282">
        <f t="shared" si="21"/>
        <v>1800</v>
      </c>
      <c r="H660" s="177"/>
    </row>
    <row r="661" spans="1:8" ht="12.75">
      <c r="A661" s="220" t="s">
        <v>396</v>
      </c>
      <c r="B661" s="249" t="s">
        <v>270</v>
      </c>
      <c r="C661" s="214"/>
      <c r="D661" s="250"/>
      <c r="E661" s="251">
        <v>200</v>
      </c>
      <c r="F661" s="260"/>
      <c r="G661" s="282">
        <f t="shared" si="21"/>
        <v>200</v>
      </c>
      <c r="H661" s="177"/>
    </row>
    <row r="662" spans="1:8" ht="12.75">
      <c r="A662" s="220" t="s">
        <v>701</v>
      </c>
      <c r="B662" s="249" t="s">
        <v>504</v>
      </c>
      <c r="C662" s="214"/>
      <c r="D662" s="250"/>
      <c r="E662" s="251">
        <v>18794.5</v>
      </c>
      <c r="F662" s="260"/>
      <c r="G662" s="282">
        <f t="shared" si="21"/>
        <v>18794.5</v>
      </c>
      <c r="H662" s="177"/>
    </row>
    <row r="663" spans="1:8" ht="12.75">
      <c r="A663" s="220" t="s">
        <v>702</v>
      </c>
      <c r="B663" s="249" t="s">
        <v>508</v>
      </c>
      <c r="C663" s="214"/>
      <c r="D663" s="250"/>
      <c r="E663" s="251">
        <v>17000</v>
      </c>
      <c r="F663" s="260"/>
      <c r="G663" s="282">
        <f t="shared" si="21"/>
        <v>17000</v>
      </c>
      <c r="H663" s="177"/>
    </row>
    <row r="664" spans="1:8" ht="12.75">
      <c r="A664" s="220" t="s">
        <v>703</v>
      </c>
      <c r="B664" s="261" t="s">
        <v>725</v>
      </c>
      <c r="C664" s="244"/>
      <c r="D664" s="250"/>
      <c r="E664" s="251">
        <v>750</v>
      </c>
      <c r="F664" s="260"/>
      <c r="G664" s="281">
        <f t="shared" si="21"/>
        <v>750</v>
      </c>
      <c r="H664" s="177"/>
    </row>
    <row r="665" spans="1:8" ht="12.75">
      <c r="A665" s="290" t="s">
        <v>450</v>
      </c>
      <c r="B665" s="263" t="s">
        <v>451</v>
      </c>
      <c r="C665" s="264"/>
      <c r="D665" s="265"/>
      <c r="E665" s="266">
        <f>SUM(E653:E664)</f>
        <v>78611.5</v>
      </c>
      <c r="F665" s="299">
        <f>SUM(F653:F664)</f>
        <v>0</v>
      </c>
      <c r="G665" s="282">
        <f t="shared" si="21"/>
        <v>78611.5</v>
      </c>
      <c r="H665" s="177"/>
    </row>
    <row r="666" spans="1:8" ht="12.75">
      <c r="A666" s="220"/>
      <c r="B666" s="214"/>
      <c r="C666" s="214"/>
      <c r="D666" s="250"/>
      <c r="E666" s="259"/>
      <c r="F666" s="260"/>
      <c r="G666" s="221"/>
      <c r="H666" s="177"/>
    </row>
    <row r="667" spans="1:8" ht="12.75">
      <c r="A667" s="220" t="s">
        <v>704</v>
      </c>
      <c r="B667" s="249" t="s">
        <v>464</v>
      </c>
      <c r="C667" s="214"/>
      <c r="D667" s="250"/>
      <c r="E667" s="251">
        <v>1500</v>
      </c>
      <c r="F667" s="214"/>
      <c r="G667" s="282">
        <f>SUM(E667+F667)</f>
        <v>1500</v>
      </c>
      <c r="H667" s="177"/>
    </row>
    <row r="668" spans="1:8" ht="12.75">
      <c r="A668" s="220" t="s">
        <v>62</v>
      </c>
      <c r="B668" s="249" t="s">
        <v>465</v>
      </c>
      <c r="C668" s="214"/>
      <c r="D668" s="250"/>
      <c r="E668" s="251">
        <v>800</v>
      </c>
      <c r="F668" s="214"/>
      <c r="G668" s="282">
        <f>SUM(E668+F668)</f>
        <v>800</v>
      </c>
      <c r="H668" s="177"/>
    </row>
    <row r="669" spans="1:8" ht="12.75">
      <c r="A669" s="242" t="s">
        <v>705</v>
      </c>
      <c r="B669" s="243" t="s">
        <v>504</v>
      </c>
      <c r="C669" s="244"/>
      <c r="D669" s="245"/>
      <c r="E669" s="246">
        <v>1000</v>
      </c>
      <c r="F669" s="243"/>
      <c r="G669" s="281">
        <f>SUM(E669+F669)</f>
        <v>1000</v>
      </c>
      <c r="H669" s="177"/>
    </row>
    <row r="670" spans="1:8" ht="12.75">
      <c r="A670" s="220" t="s">
        <v>742</v>
      </c>
      <c r="B670" s="249" t="s">
        <v>706</v>
      </c>
      <c r="C670" s="214"/>
      <c r="D670" s="250"/>
      <c r="E670" s="251">
        <f>SUM(E667:E669)</f>
        <v>3300</v>
      </c>
      <c r="F670" s="260">
        <f>SUM(F667:F669)</f>
        <v>0</v>
      </c>
      <c r="G670" s="282">
        <f>SUM(E670+F670)</f>
        <v>3300</v>
      </c>
      <c r="H670" s="177"/>
    </row>
    <row r="671" spans="1:8" ht="12.75">
      <c r="A671" s="220"/>
      <c r="B671" s="249"/>
      <c r="C671" s="214"/>
      <c r="D671" s="250"/>
      <c r="E671" s="251"/>
      <c r="F671" s="260"/>
      <c r="G671" s="282"/>
      <c r="H671" s="177"/>
    </row>
    <row r="672" spans="1:8" ht="12.75">
      <c r="A672" s="220" t="s">
        <v>894</v>
      </c>
      <c r="B672" s="249" t="s">
        <v>471</v>
      </c>
      <c r="C672" s="214"/>
      <c r="D672" s="250"/>
      <c r="E672" s="251">
        <v>21579</v>
      </c>
      <c r="F672" s="260"/>
      <c r="G672" s="282">
        <f aca="true" t="shared" si="22" ref="G672:G678">SUM(E672+F672)</f>
        <v>21579</v>
      </c>
      <c r="H672" s="177"/>
    </row>
    <row r="673" spans="1:8" ht="12.75">
      <c r="A673" s="220" t="s">
        <v>895</v>
      </c>
      <c r="B673" s="249" t="s">
        <v>475</v>
      </c>
      <c r="C673" s="214"/>
      <c r="D673" s="250"/>
      <c r="E673" s="251">
        <v>3719</v>
      </c>
      <c r="F673" s="260"/>
      <c r="G673" s="282">
        <f t="shared" si="22"/>
        <v>3719</v>
      </c>
      <c r="H673" s="177"/>
    </row>
    <row r="674" spans="1:8" ht="12.75">
      <c r="A674" s="220" t="s">
        <v>896</v>
      </c>
      <c r="B674" s="249" t="s">
        <v>477</v>
      </c>
      <c r="C674" s="214"/>
      <c r="D674" s="250"/>
      <c r="E674" s="251">
        <v>529</v>
      </c>
      <c r="F674" s="214"/>
      <c r="G674" s="282">
        <f t="shared" si="22"/>
        <v>529</v>
      </c>
      <c r="H674" s="177"/>
    </row>
    <row r="675" spans="1:8" ht="12.75">
      <c r="A675" s="220" t="s">
        <v>707</v>
      </c>
      <c r="B675" s="249" t="s">
        <v>464</v>
      </c>
      <c r="C675" s="214"/>
      <c r="D675" s="250"/>
      <c r="E675" s="251">
        <v>10200</v>
      </c>
      <c r="F675" s="260"/>
      <c r="G675" s="282">
        <f t="shared" si="22"/>
        <v>10200</v>
      </c>
      <c r="H675" s="177"/>
    </row>
    <row r="676" spans="1:8" ht="12.75">
      <c r="A676" s="220" t="s">
        <v>708</v>
      </c>
      <c r="B676" s="249" t="s">
        <v>465</v>
      </c>
      <c r="C676" s="214"/>
      <c r="D676" s="250"/>
      <c r="E676" s="251">
        <v>2500</v>
      </c>
      <c r="F676" s="214"/>
      <c r="G676" s="282">
        <f t="shared" si="22"/>
        <v>2500</v>
      </c>
      <c r="H676" s="177"/>
    </row>
    <row r="677" spans="1:8" ht="12.75">
      <c r="A677" s="242" t="s">
        <v>709</v>
      </c>
      <c r="B677" s="243" t="s">
        <v>504</v>
      </c>
      <c r="C677" s="244"/>
      <c r="D677" s="245"/>
      <c r="E677" s="246">
        <v>1000</v>
      </c>
      <c r="F677" s="247"/>
      <c r="G677" s="281">
        <f t="shared" si="22"/>
        <v>1000</v>
      </c>
      <c r="H677" s="177"/>
    </row>
    <row r="678" spans="1:8" ht="12.75">
      <c r="A678" s="220" t="s">
        <v>452</v>
      </c>
      <c r="B678" s="249" t="s">
        <v>453</v>
      </c>
      <c r="C678" s="214"/>
      <c r="D678" s="250"/>
      <c r="E678" s="251">
        <f>SUM(E672:E677)</f>
        <v>39527</v>
      </c>
      <c r="F678" s="251">
        <f>SUM(F672:F677)</f>
        <v>0</v>
      </c>
      <c r="G678" s="282">
        <f t="shared" si="22"/>
        <v>39527</v>
      </c>
      <c r="H678" s="177"/>
    </row>
    <row r="679" spans="1:8" ht="12.75">
      <c r="A679" s="242"/>
      <c r="B679" s="243"/>
      <c r="C679" s="244"/>
      <c r="D679" s="245"/>
      <c r="E679" s="246"/>
      <c r="F679" s="272"/>
      <c r="G679" s="281"/>
      <c r="H679" s="177"/>
    </row>
    <row r="680" spans="1:8" ht="12.75">
      <c r="A680" s="214"/>
      <c r="B680" s="214"/>
      <c r="C680" s="214"/>
      <c r="D680" s="214"/>
      <c r="E680" s="260"/>
      <c r="F680" s="260"/>
      <c r="G680" s="226"/>
      <c r="H680" s="177"/>
    </row>
    <row r="681" spans="1:8" ht="13.5" thickBot="1">
      <c r="A681" s="215"/>
      <c r="B681" s="215"/>
      <c r="C681" s="215"/>
      <c r="D681" s="215"/>
      <c r="E681" s="215"/>
      <c r="F681" s="215"/>
      <c r="G681" s="215"/>
      <c r="H681" s="177"/>
    </row>
    <row r="682" spans="1:8" ht="13.5" thickTop="1">
      <c r="A682" s="157" t="s">
        <v>782</v>
      </c>
      <c r="B682" s="47"/>
      <c r="C682" s="47"/>
      <c r="D682" s="47"/>
      <c r="E682" s="157" t="s">
        <v>784</v>
      </c>
      <c r="F682" s="214"/>
      <c r="G682" s="157" t="s">
        <v>72</v>
      </c>
      <c r="H682" s="177"/>
    </row>
    <row r="683" spans="1:8" ht="12.75">
      <c r="A683" s="216" t="s">
        <v>781</v>
      </c>
      <c r="B683" s="47" t="s">
        <v>783</v>
      </c>
      <c r="C683" s="47"/>
      <c r="D683" s="47"/>
      <c r="E683" s="216" t="s">
        <v>460</v>
      </c>
      <c r="F683" s="214"/>
      <c r="G683" s="216" t="s">
        <v>460</v>
      </c>
      <c r="H683" s="177"/>
    </row>
    <row r="684" spans="1:8" ht="13.5" thickBot="1">
      <c r="A684" s="182"/>
      <c r="B684" s="217"/>
      <c r="C684" s="217"/>
      <c r="D684" s="217"/>
      <c r="E684" s="182"/>
      <c r="F684" s="180" t="s">
        <v>479</v>
      </c>
      <c r="G684" s="182" t="s">
        <v>481</v>
      </c>
      <c r="H684" s="177"/>
    </row>
    <row r="685" spans="1:8" ht="14.25" thickBot="1" thickTop="1">
      <c r="A685" s="218" t="s">
        <v>435</v>
      </c>
      <c r="B685" s="219" t="s">
        <v>436</v>
      </c>
      <c r="C685" s="219"/>
      <c r="D685" s="219"/>
      <c r="E685" s="218" t="s">
        <v>437</v>
      </c>
      <c r="F685" s="212" t="s">
        <v>747</v>
      </c>
      <c r="G685" s="218" t="s">
        <v>829</v>
      </c>
      <c r="H685" s="177"/>
    </row>
    <row r="686" spans="1:8" ht="12.75">
      <c r="A686" s="220"/>
      <c r="B686" s="249"/>
      <c r="C686" s="214"/>
      <c r="D686" s="250"/>
      <c r="E686" s="251"/>
      <c r="F686" s="214"/>
      <c r="G686" s="220"/>
      <c r="H686" s="177"/>
    </row>
    <row r="687" spans="1:8" ht="12.75">
      <c r="A687" s="220" t="s">
        <v>835</v>
      </c>
      <c r="B687" s="249" t="s">
        <v>464</v>
      </c>
      <c r="C687" s="225"/>
      <c r="D687" s="238"/>
      <c r="E687" s="238">
        <v>1500</v>
      </c>
      <c r="F687" s="214"/>
      <c r="G687" s="282">
        <f>SUM(E687+F687)</f>
        <v>1500</v>
      </c>
      <c r="H687" s="177"/>
    </row>
    <row r="688" spans="1:8" ht="12.75">
      <c r="A688" s="220" t="s">
        <v>710</v>
      </c>
      <c r="B688" s="249" t="s">
        <v>501</v>
      </c>
      <c r="C688" s="260"/>
      <c r="D688" s="251"/>
      <c r="E688" s="251">
        <v>100000</v>
      </c>
      <c r="F688" s="260"/>
      <c r="G688" s="282">
        <f>SUM(E688+F688)</f>
        <v>100000</v>
      </c>
      <c r="H688" s="177"/>
    </row>
    <row r="689" spans="1:8" ht="12.75">
      <c r="A689" s="220" t="s">
        <v>711</v>
      </c>
      <c r="B689" s="249" t="s">
        <v>465</v>
      </c>
      <c r="C689" s="260"/>
      <c r="D689" s="251"/>
      <c r="E689" s="251">
        <v>25000</v>
      </c>
      <c r="F689" s="260"/>
      <c r="G689" s="282">
        <f>SUM(E689+F689)</f>
        <v>25000</v>
      </c>
      <c r="H689" s="177"/>
    </row>
    <row r="690" spans="1:8" ht="12.75">
      <c r="A690" s="220" t="s">
        <v>831</v>
      </c>
      <c r="B690" s="249" t="s">
        <v>504</v>
      </c>
      <c r="C690" s="260"/>
      <c r="D690" s="251"/>
      <c r="E690" s="251">
        <v>3000</v>
      </c>
      <c r="F690" s="214"/>
      <c r="G690" s="282">
        <f>SUM(E690+F690)</f>
        <v>3000</v>
      </c>
      <c r="H690" s="177"/>
    </row>
    <row r="691" spans="1:8" ht="12.75">
      <c r="A691" s="220" t="s">
        <v>168</v>
      </c>
      <c r="B691" s="249" t="s">
        <v>169</v>
      </c>
      <c r="C691" s="260"/>
      <c r="D691" s="251"/>
      <c r="E691" s="251">
        <v>210000</v>
      </c>
      <c r="F691" s="260"/>
      <c r="G691" s="282">
        <f>SUM(E691+F691)</f>
        <v>210000</v>
      </c>
      <c r="H691" s="177"/>
    </row>
    <row r="692" spans="1:8" ht="12.75">
      <c r="A692" s="242"/>
      <c r="B692" s="243" t="s">
        <v>404</v>
      </c>
      <c r="C692" s="272"/>
      <c r="D692" s="246"/>
      <c r="E692" s="246"/>
      <c r="F692" s="243"/>
      <c r="G692" s="242"/>
      <c r="H692" s="177"/>
    </row>
    <row r="693" spans="1:8" ht="12.75">
      <c r="A693" s="220" t="s">
        <v>743</v>
      </c>
      <c r="B693" s="249" t="s">
        <v>712</v>
      </c>
      <c r="C693" s="260"/>
      <c r="D693" s="251"/>
      <c r="E693" s="251">
        <f>SUM(E687:E692)</f>
        <v>339500</v>
      </c>
      <c r="F693" s="260">
        <f>SUM(F687:F692)</f>
        <v>0</v>
      </c>
      <c r="G693" s="282">
        <f>SUM(E693+F693)</f>
        <v>339500</v>
      </c>
      <c r="H693" s="177"/>
    </row>
    <row r="694" spans="1:8" ht="13.5" thickBot="1">
      <c r="A694" s="283"/>
      <c r="B694" s="253"/>
      <c r="C694" s="133"/>
      <c r="D694" s="254"/>
      <c r="E694" s="255"/>
      <c r="F694" s="214"/>
      <c r="G694" s="227"/>
      <c r="H694" s="177"/>
    </row>
    <row r="695" spans="1:8" ht="12.75">
      <c r="A695" s="276">
        <v>900</v>
      </c>
      <c r="B695" s="277" t="s">
        <v>744</v>
      </c>
      <c r="C695" s="278"/>
      <c r="D695" s="285"/>
      <c r="E695" s="286">
        <f>SUM(E651+E665+E670+E678+E693)</f>
        <v>735464.5</v>
      </c>
      <c r="F695" s="176">
        <f>SUM(F651+F665+F670+F678+F693)</f>
        <v>0</v>
      </c>
      <c r="G695" s="192">
        <f>SUM(E695+F695)</f>
        <v>735464.5</v>
      </c>
      <c r="H695" s="177"/>
    </row>
    <row r="696" spans="1:8" ht="12.75">
      <c r="A696" s="223"/>
      <c r="B696" s="235"/>
      <c r="C696" s="291"/>
      <c r="D696" s="292"/>
      <c r="E696" s="298"/>
      <c r="F696" s="214"/>
      <c r="G696" s="220"/>
      <c r="H696" s="177"/>
    </row>
    <row r="697" spans="1:8" ht="12.75">
      <c r="A697" s="223" t="s">
        <v>222</v>
      </c>
      <c r="B697" s="249" t="s">
        <v>224</v>
      </c>
      <c r="C697" s="214"/>
      <c r="D697" s="250"/>
      <c r="E697" s="251">
        <v>243830</v>
      </c>
      <c r="F697" s="260"/>
      <c r="G697" s="282">
        <f aca="true" t="shared" si="23" ref="G697:G704">SUM(E697+F697)</f>
        <v>243830</v>
      </c>
      <c r="H697" s="177"/>
    </row>
    <row r="698" spans="1:8" ht="12.75">
      <c r="A698" s="223" t="s">
        <v>713</v>
      </c>
      <c r="B698" s="249" t="s">
        <v>464</v>
      </c>
      <c r="C698" s="214"/>
      <c r="D698" s="250"/>
      <c r="E698" s="251">
        <v>30000</v>
      </c>
      <c r="F698" s="260"/>
      <c r="G698" s="282">
        <f t="shared" si="23"/>
        <v>30000</v>
      </c>
      <c r="H698" s="177"/>
    </row>
    <row r="699" spans="1:8" ht="12.75">
      <c r="A699" s="223" t="s">
        <v>714</v>
      </c>
      <c r="B699" s="249" t="s">
        <v>501</v>
      </c>
      <c r="C699" s="214"/>
      <c r="D699" s="250"/>
      <c r="E699" s="251">
        <v>7700</v>
      </c>
      <c r="F699" s="260"/>
      <c r="G699" s="282">
        <f t="shared" si="23"/>
        <v>7700</v>
      </c>
      <c r="H699" s="177"/>
    </row>
    <row r="700" spans="1:8" ht="12.75">
      <c r="A700" s="223" t="s">
        <v>716</v>
      </c>
      <c r="B700" s="249" t="s">
        <v>465</v>
      </c>
      <c r="C700" s="214"/>
      <c r="D700" s="250"/>
      <c r="E700" s="251">
        <v>4000</v>
      </c>
      <c r="F700" s="260"/>
      <c r="G700" s="282">
        <f t="shared" si="23"/>
        <v>4000</v>
      </c>
      <c r="H700" s="177"/>
    </row>
    <row r="701" spans="1:8" ht="12.75">
      <c r="A701" s="223" t="s">
        <v>717</v>
      </c>
      <c r="B701" s="249" t="s">
        <v>504</v>
      </c>
      <c r="C701" s="214"/>
      <c r="D701" s="250"/>
      <c r="E701" s="251">
        <v>10800</v>
      </c>
      <c r="F701" s="275"/>
      <c r="G701" s="282">
        <f t="shared" si="23"/>
        <v>10800</v>
      </c>
      <c r="H701" s="177"/>
    </row>
    <row r="702" spans="1:8" ht="12.75">
      <c r="A702" s="223" t="s">
        <v>654</v>
      </c>
      <c r="B702" s="249" t="s">
        <v>308</v>
      </c>
      <c r="C702" s="214"/>
      <c r="D702" s="250"/>
      <c r="E702" s="251">
        <v>200</v>
      </c>
      <c r="F702" s="275"/>
      <c r="G702" s="282">
        <f t="shared" si="23"/>
        <v>200</v>
      </c>
      <c r="H702" s="177"/>
    </row>
    <row r="703" spans="1:8" ht="12.75">
      <c r="A703" s="242" t="s">
        <v>718</v>
      </c>
      <c r="B703" s="243" t="s">
        <v>508</v>
      </c>
      <c r="C703" s="244"/>
      <c r="D703" s="245"/>
      <c r="E703" s="246">
        <v>1500</v>
      </c>
      <c r="F703" s="214"/>
      <c r="G703" s="281">
        <f t="shared" si="23"/>
        <v>1500</v>
      </c>
      <c r="H703" s="177"/>
    </row>
    <row r="704" spans="1:8" ht="12.75">
      <c r="A704" s="290" t="s">
        <v>454</v>
      </c>
      <c r="B704" s="263" t="s">
        <v>455</v>
      </c>
      <c r="C704" s="264"/>
      <c r="D704" s="265"/>
      <c r="E704" s="266">
        <f>SUM(E697:E703)</f>
        <v>298030</v>
      </c>
      <c r="F704" s="299">
        <f>SUM(F697:F703)</f>
        <v>0</v>
      </c>
      <c r="G704" s="282">
        <f t="shared" si="23"/>
        <v>298030</v>
      </c>
      <c r="H704" s="177"/>
    </row>
    <row r="705" spans="1:8" ht="12.75">
      <c r="A705" s="223"/>
      <c r="B705" s="236"/>
      <c r="C705" s="291"/>
      <c r="D705" s="292"/>
      <c r="E705" s="308"/>
      <c r="F705" s="214"/>
      <c r="G705" s="220"/>
      <c r="H705" s="177"/>
    </row>
    <row r="706" spans="1:8" ht="12.75">
      <c r="A706" s="242" t="s">
        <v>223</v>
      </c>
      <c r="B706" s="243" t="s">
        <v>224</v>
      </c>
      <c r="C706" s="244"/>
      <c r="D706" s="245"/>
      <c r="E706" s="246">
        <v>216890</v>
      </c>
      <c r="F706" s="247"/>
      <c r="G706" s="281">
        <f>SUM(E706+F706)</f>
        <v>216890</v>
      </c>
      <c r="H706" s="177"/>
    </row>
    <row r="707" spans="1:8" ht="12.75">
      <c r="A707" s="220" t="s">
        <v>456</v>
      </c>
      <c r="B707" s="249" t="s">
        <v>457</v>
      </c>
      <c r="C707" s="214"/>
      <c r="D707" s="250"/>
      <c r="E707" s="251">
        <f>SUM(E706)</f>
        <v>216890</v>
      </c>
      <c r="F707" s="260">
        <f>SUM(F706)</f>
        <v>0</v>
      </c>
      <c r="G707" s="282">
        <f>SUM(E707+F707)</f>
        <v>216890</v>
      </c>
      <c r="H707" s="177"/>
    </row>
    <row r="708" spans="1:8" ht="12.75">
      <c r="A708" s="220"/>
      <c r="B708" s="249"/>
      <c r="C708" s="214"/>
      <c r="D708" s="250"/>
      <c r="E708" s="251"/>
      <c r="F708" s="260"/>
      <c r="G708" s="282"/>
      <c r="H708" s="177"/>
    </row>
    <row r="709" spans="1:8" ht="12.75">
      <c r="A709" s="220" t="s">
        <v>798</v>
      </c>
      <c r="B709" s="249" t="s">
        <v>799</v>
      </c>
      <c r="C709" s="214"/>
      <c r="D709" s="250"/>
      <c r="E709" s="251">
        <v>5000</v>
      </c>
      <c r="F709" s="260"/>
      <c r="G709" s="282">
        <f>SUM(E709+F709)</f>
        <v>5000</v>
      </c>
      <c r="H709" s="177"/>
    </row>
    <row r="710" spans="1:8" ht="12.75">
      <c r="A710" s="220"/>
      <c r="B710" s="249" t="s">
        <v>800</v>
      </c>
      <c r="C710" s="214"/>
      <c r="D710" s="250"/>
      <c r="E710" s="251"/>
      <c r="F710" s="260"/>
      <c r="G710" s="282"/>
      <c r="H710" s="177"/>
    </row>
    <row r="711" spans="1:8" ht="12.75">
      <c r="A711" s="242"/>
      <c r="B711" s="243" t="s">
        <v>801</v>
      </c>
      <c r="C711" s="244"/>
      <c r="D711" s="245"/>
      <c r="E711" s="246"/>
      <c r="F711" s="272"/>
      <c r="G711" s="281"/>
      <c r="H711" s="177"/>
    </row>
    <row r="712" spans="1:8" ht="12.75">
      <c r="A712" s="220" t="s">
        <v>409</v>
      </c>
      <c r="B712" s="249" t="s">
        <v>410</v>
      </c>
      <c r="C712" s="214"/>
      <c r="D712" s="250"/>
      <c r="E712" s="251">
        <f>SUM(E709:E711)</f>
        <v>5000</v>
      </c>
      <c r="F712" s="251">
        <f>SUM(F709:F711)</f>
        <v>0</v>
      </c>
      <c r="G712" s="282">
        <f>SUM(E712+F712)</f>
        <v>5000</v>
      </c>
      <c r="H712" s="177"/>
    </row>
    <row r="713" spans="1:8" ht="13.5" thickBot="1">
      <c r="A713" s="283"/>
      <c r="B713" s="253"/>
      <c r="C713" s="133"/>
      <c r="D713" s="254"/>
      <c r="E713" s="255"/>
      <c r="F713" s="256"/>
      <c r="G713" s="284"/>
      <c r="H713" s="177"/>
    </row>
    <row r="714" spans="1:8" ht="12.75">
      <c r="A714" s="46">
        <v>921</v>
      </c>
      <c r="B714" s="258" t="s">
        <v>441</v>
      </c>
      <c r="C714" s="47"/>
      <c r="D714" s="140"/>
      <c r="E714" s="139">
        <f>SUM(E704+E707+E712)</f>
        <v>519920</v>
      </c>
      <c r="F714" s="139">
        <f>SUM(F704+F707+F712)</f>
        <v>0</v>
      </c>
      <c r="G714" s="192">
        <f>SUM(E714+F714)</f>
        <v>519920</v>
      </c>
      <c r="H714" s="177"/>
    </row>
    <row r="715" spans="1:8" ht="12.75">
      <c r="A715" s="220"/>
      <c r="B715" s="249"/>
      <c r="C715" s="214"/>
      <c r="D715" s="250"/>
      <c r="E715" s="259"/>
      <c r="F715" s="151"/>
      <c r="G715" s="166"/>
      <c r="H715" s="177"/>
    </row>
    <row r="716" spans="1:8" ht="12.75">
      <c r="A716" s="220" t="s">
        <v>719</v>
      </c>
      <c r="B716" s="249" t="s">
        <v>464</v>
      </c>
      <c r="C716" s="214"/>
      <c r="D716" s="250"/>
      <c r="E716" s="251">
        <v>19000</v>
      </c>
      <c r="F716" s="351"/>
      <c r="G716" s="282">
        <f aca="true" t="shared" si="24" ref="G716:G722">SUM(E716+F716)</f>
        <v>19000</v>
      </c>
      <c r="H716" s="177"/>
    </row>
    <row r="717" spans="1:8" ht="12.75">
      <c r="A717" s="220" t="s">
        <v>720</v>
      </c>
      <c r="B717" s="249" t="s">
        <v>501</v>
      </c>
      <c r="C717" s="214"/>
      <c r="D717" s="250"/>
      <c r="E717" s="251">
        <v>6000</v>
      </c>
      <c r="F717" s="351"/>
      <c r="G717" s="282">
        <f t="shared" si="24"/>
        <v>6000</v>
      </c>
      <c r="H717" s="177"/>
    </row>
    <row r="718" spans="1:8" ht="12.75">
      <c r="A718" s="220" t="s">
        <v>721</v>
      </c>
      <c r="B718" s="249" t="s">
        <v>465</v>
      </c>
      <c r="C718" s="214"/>
      <c r="D718" s="250"/>
      <c r="E718" s="251">
        <v>46150</v>
      </c>
      <c r="F718" s="351"/>
      <c r="G718" s="282">
        <f t="shared" si="24"/>
        <v>46150</v>
      </c>
      <c r="H718" s="177"/>
    </row>
    <row r="719" spans="1:8" ht="12.75">
      <c r="A719" s="220" t="s">
        <v>722</v>
      </c>
      <c r="B719" s="249" t="s">
        <v>504</v>
      </c>
      <c r="C719" s="214"/>
      <c r="D719" s="250"/>
      <c r="E719" s="251">
        <v>19500</v>
      </c>
      <c r="F719" s="351"/>
      <c r="G719" s="282">
        <f t="shared" si="24"/>
        <v>19500</v>
      </c>
      <c r="H719" s="177"/>
    </row>
    <row r="720" spans="1:8" ht="12.75">
      <c r="A720" s="220" t="s">
        <v>746</v>
      </c>
      <c r="B720" s="249" t="s">
        <v>505</v>
      </c>
      <c r="C720" s="214"/>
      <c r="D720" s="250"/>
      <c r="E720" s="251">
        <v>4200</v>
      </c>
      <c r="F720" s="151"/>
      <c r="G720" s="282">
        <f t="shared" si="24"/>
        <v>4200</v>
      </c>
      <c r="H720" s="177"/>
    </row>
    <row r="721" spans="1:8" ht="12.75">
      <c r="A721" s="242" t="s">
        <v>723</v>
      </c>
      <c r="B721" s="243" t="s">
        <v>508</v>
      </c>
      <c r="C721" s="244"/>
      <c r="D721" s="245"/>
      <c r="E721" s="246">
        <v>8300</v>
      </c>
      <c r="F721" s="274"/>
      <c r="G721" s="281">
        <f t="shared" si="24"/>
        <v>8300</v>
      </c>
      <c r="H721" s="177"/>
    </row>
    <row r="722" spans="1:8" ht="12.75">
      <c r="A722" s="220" t="s">
        <v>745</v>
      </c>
      <c r="B722" s="249" t="s">
        <v>724</v>
      </c>
      <c r="C722" s="214"/>
      <c r="D722" s="250"/>
      <c r="E722" s="251">
        <f>SUM(E716:E721)</f>
        <v>103150</v>
      </c>
      <c r="F722" s="260">
        <f>SUM(F716:F721)</f>
        <v>0</v>
      </c>
      <c r="G722" s="282">
        <f t="shared" si="24"/>
        <v>103150</v>
      </c>
      <c r="H722" s="177"/>
    </row>
    <row r="723" spans="1:8" ht="13.5" thickBot="1">
      <c r="A723" s="283"/>
      <c r="B723" s="253"/>
      <c r="C723" s="133"/>
      <c r="D723" s="254"/>
      <c r="E723" s="273"/>
      <c r="F723" s="151"/>
      <c r="G723" s="166"/>
      <c r="H723" s="177"/>
    </row>
    <row r="724" spans="1:8" ht="13.5" thickBot="1">
      <c r="A724" s="309">
        <v>926</v>
      </c>
      <c r="B724" s="310" t="s">
        <v>463</v>
      </c>
      <c r="C724" s="231"/>
      <c r="D724" s="311"/>
      <c r="E724" s="312">
        <f>SUM(E722)</f>
        <v>103150</v>
      </c>
      <c r="F724" s="321">
        <f>SUM(F722)</f>
        <v>0</v>
      </c>
      <c r="G724" s="322">
        <f>SUM(E724+F724)</f>
        <v>103150</v>
      </c>
      <c r="H724" s="177"/>
    </row>
    <row r="725" spans="1:8" ht="12.75">
      <c r="A725" s="214"/>
      <c r="B725" s="214"/>
      <c r="C725" s="214"/>
      <c r="D725" s="214"/>
      <c r="E725" s="214"/>
      <c r="F725" s="151"/>
      <c r="G725" s="151"/>
      <c r="H725" s="177"/>
    </row>
    <row r="726" spans="1:8" ht="12.75">
      <c r="A726" s="214"/>
      <c r="B726" s="214"/>
      <c r="C726" s="214"/>
      <c r="D726" s="214"/>
      <c r="E726" s="214"/>
      <c r="F726" s="151"/>
      <c r="G726" s="151"/>
      <c r="H726" s="177"/>
    </row>
    <row r="727" spans="1:8" ht="12.75">
      <c r="A727" s="214"/>
      <c r="B727" s="214"/>
      <c r="C727" s="214"/>
      <c r="D727" s="214"/>
      <c r="E727" s="214"/>
      <c r="F727" s="151"/>
      <c r="G727" s="151"/>
      <c r="H727" s="177"/>
    </row>
    <row r="728" spans="1:8" ht="12.75">
      <c r="A728" s="52"/>
      <c r="B728" s="47"/>
      <c r="C728" s="47"/>
      <c r="D728" s="47"/>
      <c r="E728" s="47"/>
      <c r="F728" s="151"/>
      <c r="G728" s="151"/>
      <c r="H728" s="177"/>
    </row>
    <row r="729" spans="1:8" ht="12.75">
      <c r="A729" s="214"/>
      <c r="B729" s="214"/>
      <c r="C729" s="214"/>
      <c r="D729" s="214"/>
      <c r="E729" s="214"/>
      <c r="F729" s="151"/>
      <c r="G729" s="151"/>
      <c r="H729" s="177"/>
    </row>
    <row r="730" spans="1:8" ht="12.75">
      <c r="A730" s="214"/>
      <c r="B730" s="214"/>
      <c r="C730" s="214"/>
      <c r="D730" s="214"/>
      <c r="E730" s="214"/>
      <c r="F730" s="214"/>
      <c r="G730" s="214"/>
      <c r="H730" s="177"/>
    </row>
    <row r="731" spans="1:8" ht="12.75">
      <c r="A731" s="178"/>
      <c r="B731" s="178"/>
      <c r="C731" s="178"/>
      <c r="D731" s="178"/>
      <c r="E731" s="178"/>
      <c r="F731" s="214"/>
      <c r="G731" s="214"/>
      <c r="H731" s="177"/>
    </row>
    <row r="732" spans="1:8" ht="12.75">
      <c r="A732" s="178"/>
      <c r="B732" s="178"/>
      <c r="C732" s="178"/>
      <c r="D732" s="178"/>
      <c r="E732" s="178"/>
      <c r="F732" s="178"/>
      <c r="G732" s="178"/>
      <c r="H732" s="177"/>
    </row>
    <row r="733" spans="1:8" ht="12.75">
      <c r="A733" s="178"/>
      <c r="B733" s="178"/>
      <c r="C733" s="178"/>
      <c r="D733" s="178"/>
      <c r="E733" s="178"/>
      <c r="F733" s="178"/>
      <c r="G733" s="178"/>
      <c r="H733" s="177"/>
    </row>
    <row r="734" spans="1:8" ht="12.75">
      <c r="A734" s="178"/>
      <c r="B734" s="178"/>
      <c r="C734" s="178"/>
      <c r="D734" s="178"/>
      <c r="E734" s="178"/>
      <c r="F734" s="178"/>
      <c r="G734" s="178"/>
      <c r="H734" s="177"/>
    </row>
    <row r="735" spans="1:8" ht="12.75">
      <c r="A735" s="178"/>
      <c r="B735" s="178"/>
      <c r="C735" s="178"/>
      <c r="D735" s="178"/>
      <c r="E735" s="178"/>
      <c r="F735" s="178"/>
      <c r="G735" s="178"/>
      <c r="H735" s="177"/>
    </row>
    <row r="736" spans="1:8" ht="12.75">
      <c r="A736" s="178"/>
      <c r="B736" s="178"/>
      <c r="C736" s="178"/>
      <c r="D736" s="178"/>
      <c r="E736" s="178"/>
      <c r="F736" s="178"/>
      <c r="G736" s="178"/>
      <c r="H736" s="177"/>
    </row>
    <row r="737" spans="1:8" ht="12.75">
      <c r="A737" s="178"/>
      <c r="B737" s="178"/>
      <c r="C737" s="178"/>
      <c r="D737" s="178"/>
      <c r="E737" s="178"/>
      <c r="F737" s="178"/>
      <c r="G737" s="178"/>
      <c r="H737" s="177"/>
    </row>
    <row r="738" spans="1:8" ht="12.75">
      <c r="A738" s="178"/>
      <c r="B738" s="178"/>
      <c r="C738" s="178"/>
      <c r="D738" s="178"/>
      <c r="E738" s="178"/>
      <c r="F738" s="178"/>
      <c r="G738" s="178"/>
      <c r="H738" s="177"/>
    </row>
    <row r="739" spans="1:8" ht="12.75">
      <c r="A739" s="178"/>
      <c r="B739" s="178"/>
      <c r="C739" s="178"/>
      <c r="D739" s="178"/>
      <c r="E739" s="178"/>
      <c r="F739" s="178"/>
      <c r="G739" s="178"/>
      <c r="H739" s="177"/>
    </row>
    <row r="740" spans="1:8" ht="12.75">
      <c r="A740" s="178"/>
      <c r="B740" s="178"/>
      <c r="C740" s="178"/>
      <c r="D740" s="178"/>
      <c r="E740" s="178"/>
      <c r="F740" s="178"/>
      <c r="G740" s="178"/>
      <c r="H740" s="177"/>
    </row>
    <row r="741" spans="1:8" ht="12.75">
      <c r="A741" s="178"/>
      <c r="B741" s="178"/>
      <c r="C741" s="178"/>
      <c r="D741" s="178"/>
      <c r="E741" s="178"/>
      <c r="F741" s="178"/>
      <c r="G741" s="178"/>
      <c r="H741" s="177"/>
    </row>
    <row r="742" spans="1:8" ht="12.75">
      <c r="A742" s="178"/>
      <c r="B742" s="178"/>
      <c r="C742" s="178"/>
      <c r="D742" s="178"/>
      <c r="E742" s="178"/>
      <c r="F742" s="178"/>
      <c r="G742" s="178"/>
      <c r="H742" s="177"/>
    </row>
    <row r="743" spans="1:8" ht="12.75">
      <c r="A743" s="178"/>
      <c r="B743" s="178"/>
      <c r="C743" s="178"/>
      <c r="D743" s="178"/>
      <c r="E743" s="178"/>
      <c r="F743" s="178"/>
      <c r="G743" s="178"/>
      <c r="H743" s="177"/>
    </row>
    <row r="744" spans="1:8" ht="12.75">
      <c r="A744" s="178"/>
      <c r="B744" s="178"/>
      <c r="C744" s="178"/>
      <c r="D744" s="178"/>
      <c r="E744" s="178"/>
      <c r="F744" s="178"/>
      <c r="G744" s="178"/>
      <c r="H744" s="177"/>
    </row>
    <row r="745" spans="1:8" ht="12.75">
      <c r="A745" s="178"/>
      <c r="B745" s="178"/>
      <c r="C745" s="178"/>
      <c r="D745" s="178"/>
      <c r="E745" s="178"/>
      <c r="F745" s="178"/>
      <c r="G745" s="178"/>
      <c r="H745" s="177"/>
    </row>
    <row r="746" spans="1:8" ht="12.75">
      <c r="A746" s="178"/>
      <c r="B746" s="178"/>
      <c r="C746" s="178"/>
      <c r="D746" s="178"/>
      <c r="E746" s="178"/>
      <c r="F746" s="178"/>
      <c r="G746" s="178"/>
      <c r="H746" s="177"/>
    </row>
    <row r="747" spans="1:8" ht="12.75">
      <c r="A747" s="178"/>
      <c r="B747" s="178"/>
      <c r="C747" s="178"/>
      <c r="D747" s="178"/>
      <c r="E747" s="178"/>
      <c r="F747" s="178"/>
      <c r="G747" s="178"/>
      <c r="H747" s="177"/>
    </row>
    <row r="748" spans="1:8" ht="12.75">
      <c r="A748" s="178"/>
      <c r="B748" s="178"/>
      <c r="C748" s="178"/>
      <c r="D748" s="178"/>
      <c r="E748" s="178"/>
      <c r="F748" s="178"/>
      <c r="G748" s="178"/>
      <c r="H748" s="177"/>
    </row>
    <row r="749" spans="1:8" ht="12.75">
      <c r="A749" s="178"/>
      <c r="B749" s="178"/>
      <c r="C749" s="178"/>
      <c r="D749" s="178"/>
      <c r="E749" s="178"/>
      <c r="F749" s="178"/>
      <c r="G749" s="178"/>
      <c r="H749" s="177"/>
    </row>
    <row r="750" spans="1:8" ht="12.75">
      <c r="A750" s="178"/>
      <c r="B750" s="178"/>
      <c r="C750" s="178"/>
      <c r="D750" s="178"/>
      <c r="E750" s="178"/>
      <c r="F750" s="178"/>
      <c r="G750" s="178"/>
      <c r="H750" s="177"/>
    </row>
    <row r="751" spans="1:7" ht="12.75">
      <c r="A751" s="178"/>
      <c r="B751" s="178"/>
      <c r="C751" s="178"/>
      <c r="D751" s="178"/>
      <c r="E751" s="178"/>
      <c r="F751" s="178"/>
      <c r="G751" s="178"/>
    </row>
    <row r="752" spans="1:7" ht="12.75">
      <c r="A752" s="178"/>
      <c r="B752" s="178"/>
      <c r="C752" s="178"/>
      <c r="D752" s="178"/>
      <c r="E752" s="178"/>
      <c r="F752" s="178"/>
      <c r="G752" s="178"/>
    </row>
    <row r="753" spans="1:7" ht="12.75">
      <c r="A753" s="178"/>
      <c r="B753" s="178"/>
      <c r="C753" s="178"/>
      <c r="D753" s="178"/>
      <c r="E753" s="178"/>
      <c r="F753" s="178"/>
      <c r="G753" s="178"/>
    </row>
    <row r="754" spans="1:7" ht="12.75">
      <c r="A754" s="178"/>
      <c r="B754" s="178"/>
      <c r="C754" s="178"/>
      <c r="D754" s="178"/>
      <c r="E754" s="178"/>
      <c r="F754" s="178"/>
      <c r="G754" s="178"/>
    </row>
    <row r="755" spans="1:7" ht="12.75">
      <c r="A755" s="178"/>
      <c r="B755" s="178"/>
      <c r="C755" s="178"/>
      <c r="D755" s="178"/>
      <c r="E755" s="178"/>
      <c r="F755" s="178"/>
      <c r="G755" s="178"/>
    </row>
    <row r="756" spans="1:7" ht="12.75">
      <c r="A756" s="178"/>
      <c r="B756" s="178"/>
      <c r="C756" s="178"/>
      <c r="D756" s="178"/>
      <c r="E756" s="178"/>
      <c r="F756" s="178"/>
      <c r="G756" s="178"/>
    </row>
    <row r="757" spans="1:7" ht="12.75">
      <c r="A757" s="178"/>
      <c r="B757" s="178"/>
      <c r="C757" s="178"/>
      <c r="D757" s="178"/>
      <c r="E757" s="178"/>
      <c r="F757" s="178"/>
      <c r="G757" s="178"/>
    </row>
    <row r="758" spans="1:7" ht="12.75">
      <c r="A758" s="178"/>
      <c r="B758" s="178"/>
      <c r="C758" s="178"/>
      <c r="D758" s="178"/>
      <c r="E758" s="178"/>
      <c r="F758" s="178"/>
      <c r="G758" s="178"/>
    </row>
    <row r="759" spans="1:7" ht="12.75">
      <c r="A759" s="178"/>
      <c r="B759" s="178"/>
      <c r="C759" s="178"/>
      <c r="D759" s="178"/>
      <c r="E759" s="178"/>
      <c r="F759" s="178"/>
      <c r="G759" s="178"/>
    </row>
    <row r="760" spans="1:7" ht="12.75">
      <c r="A760" s="178"/>
      <c r="B760" s="178"/>
      <c r="C760" s="178"/>
      <c r="D760" s="178"/>
      <c r="E760" s="178"/>
      <c r="F760" s="178"/>
      <c r="G760" s="178"/>
    </row>
    <row r="761" spans="1:7" ht="12.75">
      <c r="A761" s="178"/>
      <c r="B761" s="178"/>
      <c r="C761" s="178"/>
      <c r="D761" s="178"/>
      <c r="E761" s="178"/>
      <c r="F761" s="178"/>
      <c r="G761" s="178"/>
    </row>
    <row r="762" spans="1:7" ht="12.75">
      <c r="A762" s="178"/>
      <c r="B762" s="178"/>
      <c r="C762" s="178"/>
      <c r="D762" s="178"/>
      <c r="E762" s="178"/>
      <c r="F762" s="178"/>
      <c r="G762" s="178"/>
    </row>
    <row r="763" spans="1:7" ht="12.75">
      <c r="A763" s="178"/>
      <c r="B763" s="178"/>
      <c r="C763" s="178"/>
      <c r="D763" s="178"/>
      <c r="E763" s="178"/>
      <c r="F763" s="178"/>
      <c r="G763" s="178"/>
    </row>
    <row r="764" spans="1:7" ht="12.75">
      <c r="A764" s="178"/>
      <c r="B764" s="178"/>
      <c r="C764" s="178"/>
      <c r="D764" s="178"/>
      <c r="E764" s="178"/>
      <c r="F764" s="178"/>
      <c r="G764" s="178"/>
    </row>
    <row r="765" spans="1:7" ht="12.75">
      <c r="A765" s="178"/>
      <c r="B765" s="178"/>
      <c r="C765" s="178"/>
      <c r="D765" s="178"/>
      <c r="E765" s="178"/>
      <c r="F765" s="178"/>
      <c r="G765" s="178"/>
    </row>
    <row r="766" spans="1:7" ht="12.75">
      <c r="A766" s="178"/>
      <c r="B766" s="178"/>
      <c r="C766" s="178"/>
      <c r="D766" s="178"/>
      <c r="E766" s="178"/>
      <c r="F766" s="178"/>
      <c r="G766" s="178"/>
    </row>
    <row r="767" spans="1:7" ht="12.75">
      <c r="A767" s="178"/>
      <c r="B767" s="178"/>
      <c r="C767" s="178"/>
      <c r="D767" s="178"/>
      <c r="E767" s="178"/>
      <c r="F767" s="178"/>
      <c r="G767" s="178"/>
    </row>
    <row r="768" spans="1:7" ht="12.75">
      <c r="A768" s="178"/>
      <c r="B768" s="178"/>
      <c r="C768" s="178"/>
      <c r="D768" s="178"/>
      <c r="E768" s="178"/>
      <c r="F768" s="178"/>
      <c r="G768" s="178"/>
    </row>
    <row r="769" spans="1:7" ht="12.75">
      <c r="A769" s="178"/>
      <c r="B769" s="178"/>
      <c r="C769" s="178"/>
      <c r="D769" s="178"/>
      <c r="E769" s="178"/>
      <c r="F769" s="178"/>
      <c r="G769" s="178"/>
    </row>
    <row r="770" spans="1:7" ht="12.75">
      <c r="A770" s="178"/>
      <c r="B770" s="178"/>
      <c r="C770" s="178"/>
      <c r="D770" s="178"/>
      <c r="E770" s="178"/>
      <c r="F770" s="178"/>
      <c r="G770" s="178"/>
    </row>
    <row r="771" spans="1:7" ht="12.75">
      <c r="A771" s="178"/>
      <c r="B771" s="178"/>
      <c r="C771" s="178"/>
      <c r="D771" s="178"/>
      <c r="E771" s="178"/>
      <c r="F771" s="178"/>
      <c r="G771" s="178"/>
    </row>
    <row r="772" spans="1:7" ht="12.75">
      <c r="A772" s="178"/>
      <c r="B772" s="178"/>
      <c r="C772" s="178"/>
      <c r="D772" s="178"/>
      <c r="E772" s="178"/>
      <c r="F772" s="178"/>
      <c r="G772" s="178"/>
    </row>
    <row r="773" spans="1:7" ht="12.75">
      <c r="A773" s="178"/>
      <c r="B773" s="178"/>
      <c r="C773" s="178"/>
      <c r="D773" s="178"/>
      <c r="E773" s="178"/>
      <c r="F773" s="178"/>
      <c r="G773" s="178"/>
    </row>
    <row r="774" spans="1:7" ht="12.75">
      <c r="A774" s="178"/>
      <c r="B774" s="178"/>
      <c r="C774" s="178"/>
      <c r="D774" s="178"/>
      <c r="E774" s="178"/>
      <c r="F774" s="178"/>
      <c r="G774" s="178"/>
    </row>
    <row r="775" spans="1:7" ht="12.75">
      <c r="A775" s="178"/>
      <c r="B775" s="178"/>
      <c r="C775" s="178"/>
      <c r="D775" s="178"/>
      <c r="E775" s="178"/>
      <c r="F775" s="178"/>
      <c r="G775" s="178"/>
    </row>
    <row r="776" spans="1:7" ht="12.75">
      <c r="A776" s="178"/>
      <c r="B776" s="178"/>
      <c r="C776" s="178"/>
      <c r="D776" s="178"/>
      <c r="E776" s="178"/>
      <c r="F776" s="178"/>
      <c r="G776" s="178"/>
    </row>
    <row r="777" spans="1:7" ht="12.75">
      <c r="A777" s="178"/>
      <c r="B777" s="178"/>
      <c r="C777" s="178"/>
      <c r="D777" s="178"/>
      <c r="E777" s="178"/>
      <c r="F777" s="178"/>
      <c r="G777" s="178"/>
    </row>
    <row r="778" spans="1:7" ht="12.75">
      <c r="A778" s="178"/>
      <c r="B778" s="178"/>
      <c r="C778" s="178"/>
      <c r="D778" s="178"/>
      <c r="E778" s="178"/>
      <c r="F778" s="178"/>
      <c r="G778" s="178"/>
    </row>
    <row r="779" spans="1:7" ht="12.75">
      <c r="A779" s="178"/>
      <c r="B779" s="178"/>
      <c r="C779" s="178"/>
      <c r="D779" s="178"/>
      <c r="E779" s="178"/>
      <c r="F779" s="178"/>
      <c r="G779" s="178"/>
    </row>
    <row r="780" spans="1:7" ht="12.75">
      <c r="A780" s="178"/>
      <c r="B780" s="178"/>
      <c r="C780" s="178"/>
      <c r="D780" s="178"/>
      <c r="E780" s="178"/>
      <c r="F780" s="178"/>
      <c r="G780" s="178"/>
    </row>
    <row r="781" spans="1:7" ht="12.75">
      <c r="A781" s="178"/>
      <c r="B781" s="178"/>
      <c r="C781" s="178"/>
      <c r="D781" s="178"/>
      <c r="E781" s="178"/>
      <c r="F781" s="178"/>
      <c r="G781" s="178"/>
    </row>
    <row r="782" spans="1:7" ht="12.75">
      <c r="A782" s="178"/>
      <c r="B782" s="178"/>
      <c r="C782" s="178"/>
      <c r="D782" s="178"/>
      <c r="E782" s="178"/>
      <c r="F782" s="178"/>
      <c r="G782" s="178"/>
    </row>
    <row r="783" spans="1:7" ht="12.75">
      <c r="A783" s="178"/>
      <c r="B783" s="178"/>
      <c r="C783" s="178"/>
      <c r="D783" s="178"/>
      <c r="E783" s="178"/>
      <c r="F783" s="178"/>
      <c r="G783" s="178"/>
    </row>
    <row r="784" spans="1:7" ht="12.75">
      <c r="A784" s="178"/>
      <c r="B784" s="178"/>
      <c r="C784" s="178"/>
      <c r="D784" s="178"/>
      <c r="E784" s="178"/>
      <c r="F784" s="178"/>
      <c r="G784" s="178"/>
    </row>
    <row r="785" spans="1:7" ht="12.75">
      <c r="A785" s="178"/>
      <c r="B785" s="178"/>
      <c r="C785" s="178"/>
      <c r="D785" s="178"/>
      <c r="E785" s="178"/>
      <c r="F785" s="178"/>
      <c r="G785" s="178"/>
    </row>
    <row r="786" spans="1:7" ht="12.75">
      <c r="A786" s="178"/>
      <c r="B786" s="178"/>
      <c r="C786" s="178"/>
      <c r="D786" s="178"/>
      <c r="E786" s="178"/>
      <c r="F786" s="178"/>
      <c r="G786" s="178"/>
    </row>
    <row r="787" spans="1:7" ht="12.75">
      <c r="A787" s="178"/>
      <c r="B787" s="178"/>
      <c r="C787" s="178"/>
      <c r="D787" s="178"/>
      <c r="E787" s="178"/>
      <c r="F787" s="178"/>
      <c r="G787" s="178"/>
    </row>
    <row r="788" spans="1:7" ht="12.75">
      <c r="A788" s="178"/>
      <c r="B788" s="178"/>
      <c r="C788" s="178"/>
      <c r="D788" s="178"/>
      <c r="E788" s="178"/>
      <c r="F788" s="178"/>
      <c r="G788" s="178"/>
    </row>
    <row r="789" spans="1:7" ht="12.75">
      <c r="A789" s="178"/>
      <c r="B789" s="178"/>
      <c r="C789" s="178"/>
      <c r="D789" s="178"/>
      <c r="E789" s="178"/>
      <c r="F789" s="178"/>
      <c r="G789" s="178"/>
    </row>
    <row r="790" spans="1:7" ht="12.75">
      <c r="A790" s="178"/>
      <c r="B790" s="178"/>
      <c r="C790" s="178"/>
      <c r="D790" s="178"/>
      <c r="E790" s="178"/>
      <c r="F790" s="178"/>
      <c r="G790" s="178"/>
    </row>
    <row r="791" spans="1:7" ht="12.75">
      <c r="A791" s="178"/>
      <c r="B791" s="178"/>
      <c r="C791" s="178"/>
      <c r="D791" s="178"/>
      <c r="E791" s="178"/>
      <c r="F791" s="178"/>
      <c r="G791" s="178"/>
    </row>
    <row r="792" spans="1:7" ht="12.75">
      <c r="A792" s="178"/>
      <c r="B792" s="178"/>
      <c r="C792" s="178"/>
      <c r="D792" s="178"/>
      <c r="E792" s="178"/>
      <c r="F792" s="178"/>
      <c r="G792" s="178"/>
    </row>
    <row r="793" spans="1:7" ht="12.75">
      <c r="A793" s="178"/>
      <c r="B793" s="178"/>
      <c r="C793" s="178"/>
      <c r="D793" s="178"/>
      <c r="E793" s="178"/>
      <c r="F793" s="178"/>
      <c r="G793" s="178"/>
    </row>
    <row r="794" spans="1:7" ht="12.75">
      <c r="A794" s="178"/>
      <c r="B794" s="178"/>
      <c r="C794" s="178"/>
      <c r="D794" s="178"/>
      <c r="E794" s="178"/>
      <c r="F794" s="178"/>
      <c r="G794" s="178"/>
    </row>
    <row r="795" spans="1:7" ht="12.75">
      <c r="A795" s="178"/>
      <c r="B795" s="178"/>
      <c r="C795" s="178"/>
      <c r="D795" s="178"/>
      <c r="E795" s="178"/>
      <c r="F795" s="178"/>
      <c r="G795" s="178"/>
    </row>
    <row r="796" spans="1:7" ht="12.75">
      <c r="A796" s="178"/>
      <c r="B796" s="178"/>
      <c r="C796" s="178"/>
      <c r="D796" s="178"/>
      <c r="E796" s="178"/>
      <c r="F796" s="178"/>
      <c r="G796" s="178"/>
    </row>
    <row r="797" spans="1:7" ht="12.75">
      <c r="A797" s="178"/>
      <c r="B797" s="178"/>
      <c r="C797" s="178"/>
      <c r="D797" s="178"/>
      <c r="E797" s="178"/>
      <c r="F797" s="178"/>
      <c r="G797" s="178"/>
    </row>
    <row r="798" spans="1:7" ht="12.75">
      <c r="A798" s="178"/>
      <c r="B798" s="178"/>
      <c r="C798" s="178"/>
      <c r="D798" s="178"/>
      <c r="E798" s="178"/>
      <c r="F798" s="178"/>
      <c r="G798" s="178"/>
    </row>
    <row r="799" spans="1:7" ht="12.75">
      <c r="A799" s="178"/>
      <c r="B799" s="178"/>
      <c r="C799" s="178"/>
      <c r="D799" s="178"/>
      <c r="E799" s="178"/>
      <c r="F799" s="178"/>
      <c r="G799" s="178"/>
    </row>
    <row r="800" spans="1:7" ht="12.75">
      <c r="A800" s="178"/>
      <c r="B800" s="178"/>
      <c r="C800" s="178"/>
      <c r="D800" s="178"/>
      <c r="E800" s="178"/>
      <c r="F800" s="178"/>
      <c r="G800" s="178"/>
    </row>
    <row r="801" spans="1:7" ht="12.75">
      <c r="A801" s="178"/>
      <c r="B801" s="178"/>
      <c r="C801" s="178"/>
      <c r="D801" s="178"/>
      <c r="E801" s="178"/>
      <c r="F801" s="178"/>
      <c r="G801" s="178"/>
    </row>
    <row r="802" spans="1:7" ht="12.75">
      <c r="A802" s="178"/>
      <c r="B802" s="178"/>
      <c r="C802" s="178"/>
      <c r="D802" s="178"/>
      <c r="E802" s="178"/>
      <c r="F802" s="178"/>
      <c r="G802" s="178"/>
    </row>
    <row r="803" spans="1:7" ht="12.75">
      <c r="A803" s="178"/>
      <c r="B803" s="178"/>
      <c r="C803" s="178"/>
      <c r="D803" s="178"/>
      <c r="E803" s="178"/>
      <c r="F803" s="178"/>
      <c r="G803" s="178"/>
    </row>
    <row r="804" spans="1:7" ht="12.75">
      <c r="A804" s="178"/>
      <c r="B804" s="178"/>
      <c r="C804" s="178"/>
      <c r="D804" s="178"/>
      <c r="E804" s="178"/>
      <c r="F804" s="178"/>
      <c r="G804" s="178"/>
    </row>
    <row r="805" spans="1:7" ht="12.75">
      <c r="A805" s="178"/>
      <c r="B805" s="178"/>
      <c r="C805" s="178"/>
      <c r="D805" s="178"/>
      <c r="E805" s="178"/>
      <c r="F805" s="178"/>
      <c r="G805" s="178"/>
    </row>
    <row r="806" spans="1:7" ht="12.75">
      <c r="A806" s="178"/>
      <c r="B806" s="178"/>
      <c r="C806" s="178"/>
      <c r="D806" s="178"/>
      <c r="E806" s="178"/>
      <c r="F806" s="178"/>
      <c r="G806" s="178"/>
    </row>
    <row r="807" spans="1:7" ht="12.75">
      <c r="A807" s="178"/>
      <c r="B807" s="178"/>
      <c r="C807" s="178"/>
      <c r="D807" s="178"/>
      <c r="E807" s="178"/>
      <c r="F807" s="178"/>
      <c r="G807" s="178"/>
    </row>
    <row r="808" spans="1:7" ht="12.75">
      <c r="A808" s="178"/>
      <c r="B808" s="178"/>
      <c r="C808" s="178"/>
      <c r="D808" s="178"/>
      <c r="E808" s="178"/>
      <c r="F808" s="178"/>
      <c r="G808" s="178"/>
    </row>
    <row r="809" spans="1:7" ht="12.75">
      <c r="A809" s="178"/>
      <c r="B809" s="178"/>
      <c r="C809" s="178"/>
      <c r="D809" s="178"/>
      <c r="E809" s="178"/>
      <c r="F809" s="178"/>
      <c r="G809" s="178"/>
    </row>
    <row r="810" spans="1:7" ht="12.75">
      <c r="A810" s="178"/>
      <c r="B810" s="178"/>
      <c r="C810" s="178"/>
      <c r="D810" s="178"/>
      <c r="E810" s="178"/>
      <c r="F810" s="178"/>
      <c r="G810" s="178"/>
    </row>
    <row r="811" spans="1:7" ht="12.75">
      <c r="A811" s="178"/>
      <c r="B811" s="178"/>
      <c r="C811" s="178"/>
      <c r="D811" s="178"/>
      <c r="E811" s="178"/>
      <c r="F811" s="178"/>
      <c r="G811" s="178"/>
    </row>
    <row r="812" spans="1:7" ht="12.75">
      <c r="A812" s="178"/>
      <c r="B812" s="178"/>
      <c r="C812" s="178"/>
      <c r="D812" s="178"/>
      <c r="E812" s="178"/>
      <c r="F812" s="178"/>
      <c r="G812" s="178"/>
    </row>
    <row r="813" spans="1:7" ht="12.75">
      <c r="A813" s="178"/>
      <c r="B813" s="178"/>
      <c r="C813" s="178"/>
      <c r="D813" s="178"/>
      <c r="E813" s="178"/>
      <c r="F813" s="178"/>
      <c r="G813" s="178"/>
    </row>
    <row r="814" spans="1:7" ht="12.75">
      <c r="A814" s="178"/>
      <c r="B814" s="178"/>
      <c r="C814" s="178"/>
      <c r="D814" s="178"/>
      <c r="E814" s="178"/>
      <c r="F814" s="178"/>
      <c r="G814" s="178"/>
    </row>
    <row r="815" spans="1:7" ht="12.75">
      <c r="A815" s="178"/>
      <c r="B815" s="178"/>
      <c r="C815" s="178"/>
      <c r="D815" s="178"/>
      <c r="E815" s="178"/>
      <c r="F815" s="178"/>
      <c r="G815" s="178"/>
    </row>
    <row r="816" spans="1:7" ht="12.75">
      <c r="A816" s="178"/>
      <c r="B816" s="178"/>
      <c r="C816" s="178"/>
      <c r="D816" s="178"/>
      <c r="E816" s="178"/>
      <c r="F816" s="178"/>
      <c r="G816" s="178"/>
    </row>
    <row r="817" spans="1:7" ht="12.75">
      <c r="A817" s="178"/>
      <c r="B817" s="178"/>
      <c r="C817" s="178"/>
      <c r="D817" s="178"/>
      <c r="E817" s="178"/>
      <c r="F817" s="178"/>
      <c r="G817" s="178"/>
    </row>
    <row r="818" spans="1:7" ht="12.75">
      <c r="A818" s="178"/>
      <c r="B818" s="178"/>
      <c r="C818" s="178"/>
      <c r="D818" s="178"/>
      <c r="E818" s="178"/>
      <c r="F818" s="178"/>
      <c r="G818" s="178"/>
    </row>
    <row r="819" spans="1:7" ht="12.75">
      <c r="A819" s="178"/>
      <c r="B819" s="178"/>
      <c r="C819" s="178"/>
      <c r="D819" s="178"/>
      <c r="E819" s="178"/>
      <c r="F819" s="178"/>
      <c r="G819" s="178"/>
    </row>
    <row r="820" spans="1:7" ht="12.75">
      <c r="A820" s="178"/>
      <c r="B820" s="178"/>
      <c r="C820" s="178"/>
      <c r="D820" s="178"/>
      <c r="E820" s="178"/>
      <c r="F820" s="178"/>
      <c r="G820" s="178"/>
    </row>
    <row r="821" spans="1:7" ht="12.75">
      <c r="A821" s="178"/>
      <c r="B821" s="178"/>
      <c r="C821" s="178"/>
      <c r="D821" s="178"/>
      <c r="E821" s="178"/>
      <c r="F821" s="178"/>
      <c r="G821" s="178"/>
    </row>
    <row r="822" spans="1:7" ht="12.75">
      <c r="A822" s="178"/>
      <c r="B822" s="178"/>
      <c r="C822" s="178"/>
      <c r="D822" s="178"/>
      <c r="E822" s="178"/>
      <c r="F822" s="178"/>
      <c r="G822" s="178"/>
    </row>
    <row r="823" spans="1:7" ht="12.75">
      <c r="A823" s="178"/>
      <c r="B823" s="178"/>
      <c r="C823" s="178"/>
      <c r="D823" s="178"/>
      <c r="E823" s="178"/>
      <c r="F823" s="178"/>
      <c r="G823" s="178"/>
    </row>
    <row r="824" spans="1:7" ht="12.75">
      <c r="A824" s="178"/>
      <c r="B824" s="178"/>
      <c r="C824" s="178"/>
      <c r="D824" s="178"/>
      <c r="E824" s="178"/>
      <c r="F824" s="178"/>
      <c r="G824" s="178"/>
    </row>
    <row r="825" spans="1:7" ht="12.75">
      <c r="A825" s="178"/>
      <c r="B825" s="178"/>
      <c r="C825" s="178"/>
      <c r="D825" s="178"/>
      <c r="E825" s="178"/>
      <c r="F825" s="178"/>
      <c r="G825" s="178"/>
    </row>
    <row r="826" spans="1:7" ht="12.75">
      <c r="A826" s="178"/>
      <c r="B826" s="178"/>
      <c r="C826" s="178"/>
      <c r="D826" s="178"/>
      <c r="E826" s="178"/>
      <c r="F826" s="178"/>
      <c r="G826" s="178"/>
    </row>
    <row r="827" spans="1:7" ht="12.75">
      <c r="A827" s="178"/>
      <c r="B827" s="178"/>
      <c r="C827" s="178"/>
      <c r="D827" s="178"/>
      <c r="E827" s="178"/>
      <c r="F827" s="178"/>
      <c r="G827" s="178"/>
    </row>
    <row r="828" spans="1:7" ht="12.75">
      <c r="A828" s="178"/>
      <c r="B828" s="178"/>
      <c r="C828" s="178"/>
      <c r="D828" s="178"/>
      <c r="E828" s="178"/>
      <c r="F828" s="178"/>
      <c r="G828" s="178"/>
    </row>
    <row r="829" spans="1:7" ht="12.75">
      <c r="A829" s="178"/>
      <c r="B829" s="178"/>
      <c r="C829" s="178"/>
      <c r="D829" s="178"/>
      <c r="E829" s="178"/>
      <c r="F829" s="178"/>
      <c r="G829" s="178"/>
    </row>
    <row r="830" spans="1:7" ht="12.75">
      <c r="A830" s="178"/>
      <c r="B830" s="178"/>
      <c r="C830" s="178"/>
      <c r="D830" s="178"/>
      <c r="E830" s="178"/>
      <c r="F830" s="178"/>
      <c r="G830" s="178"/>
    </row>
    <row r="831" spans="1:7" ht="12.75">
      <c r="A831" s="178"/>
      <c r="B831" s="178"/>
      <c r="C831" s="178"/>
      <c r="D831" s="178"/>
      <c r="E831" s="178"/>
      <c r="F831" s="178"/>
      <c r="G831" s="178"/>
    </row>
    <row r="832" spans="1:7" ht="12.75">
      <c r="A832" s="178"/>
      <c r="B832" s="178"/>
      <c r="C832" s="178"/>
      <c r="D832" s="178"/>
      <c r="E832" s="178"/>
      <c r="F832" s="178"/>
      <c r="G832" s="178"/>
    </row>
    <row r="833" spans="1:7" ht="12.75">
      <c r="A833" s="178"/>
      <c r="B833" s="178"/>
      <c r="C833" s="178"/>
      <c r="D833" s="178"/>
      <c r="E833" s="178"/>
      <c r="F833" s="178"/>
      <c r="G833" s="178"/>
    </row>
    <row r="834" spans="1:7" ht="12.75">
      <c r="A834" s="178"/>
      <c r="B834" s="178"/>
      <c r="C834" s="178"/>
      <c r="D834" s="178"/>
      <c r="E834" s="178"/>
      <c r="F834" s="178"/>
      <c r="G834" s="178"/>
    </row>
    <row r="835" spans="1:7" ht="12.75">
      <c r="A835" s="178"/>
      <c r="B835" s="178"/>
      <c r="C835" s="178"/>
      <c r="D835" s="178"/>
      <c r="E835" s="178"/>
      <c r="F835" s="178"/>
      <c r="G835" s="178"/>
    </row>
    <row r="836" spans="1:7" ht="12.75">
      <c r="A836" s="178"/>
      <c r="B836" s="178"/>
      <c r="C836" s="178"/>
      <c r="D836" s="178"/>
      <c r="E836" s="178"/>
      <c r="F836" s="178"/>
      <c r="G836" s="178"/>
    </row>
    <row r="837" spans="1:7" ht="12.75">
      <c r="A837" s="178"/>
      <c r="B837" s="178"/>
      <c r="C837" s="178"/>
      <c r="D837" s="178"/>
      <c r="E837" s="178"/>
      <c r="F837" s="178"/>
      <c r="G837" s="178"/>
    </row>
    <row r="838" spans="1:7" ht="12.75">
      <c r="A838" s="178"/>
      <c r="B838" s="178"/>
      <c r="C838" s="178"/>
      <c r="D838" s="178"/>
      <c r="E838" s="178"/>
      <c r="F838" s="178"/>
      <c r="G838" s="178"/>
    </row>
    <row r="839" spans="1:7" ht="12.75">
      <c r="A839" s="178"/>
      <c r="B839" s="178"/>
      <c r="C839" s="178"/>
      <c r="D839" s="178"/>
      <c r="E839" s="178"/>
      <c r="F839" s="178"/>
      <c r="G839" s="178"/>
    </row>
    <row r="840" spans="1:7" ht="12.75">
      <c r="A840" s="178"/>
      <c r="B840" s="178"/>
      <c r="C840" s="178"/>
      <c r="D840" s="178"/>
      <c r="E840" s="178"/>
      <c r="F840" s="178"/>
      <c r="G840" s="178"/>
    </row>
    <row r="841" spans="1:7" ht="12.75">
      <c r="A841" s="178"/>
      <c r="B841" s="178"/>
      <c r="C841" s="178"/>
      <c r="D841" s="178"/>
      <c r="E841" s="178"/>
      <c r="F841" s="178"/>
      <c r="G841" s="178"/>
    </row>
    <row r="842" spans="1:7" ht="12.75">
      <c r="A842" s="178"/>
      <c r="B842" s="178"/>
      <c r="C842" s="178"/>
      <c r="D842" s="178"/>
      <c r="E842" s="178"/>
      <c r="F842" s="178"/>
      <c r="G842" s="178"/>
    </row>
    <row r="843" spans="1:7" ht="12.75">
      <c r="A843" s="178"/>
      <c r="B843" s="178"/>
      <c r="C843" s="178"/>
      <c r="D843" s="178"/>
      <c r="E843" s="178"/>
      <c r="F843" s="178"/>
      <c r="G843" s="178"/>
    </row>
    <row r="844" spans="1:7" ht="12.75">
      <c r="A844" s="178"/>
      <c r="B844" s="178"/>
      <c r="C844" s="178"/>
      <c r="D844" s="178"/>
      <c r="E844" s="178"/>
      <c r="F844" s="178"/>
      <c r="G844" s="178"/>
    </row>
    <row r="845" spans="1:7" ht="12.75">
      <c r="A845" s="178"/>
      <c r="B845" s="178"/>
      <c r="C845" s="178"/>
      <c r="D845" s="178"/>
      <c r="E845" s="178"/>
      <c r="F845" s="178"/>
      <c r="G845" s="178"/>
    </row>
    <row r="846" spans="1:7" ht="12.75">
      <c r="A846" s="178"/>
      <c r="B846" s="178"/>
      <c r="C846" s="178"/>
      <c r="D846" s="178"/>
      <c r="E846" s="178"/>
      <c r="F846" s="178"/>
      <c r="G846" s="178"/>
    </row>
    <row r="847" spans="1:7" ht="12.75">
      <c r="A847" s="178"/>
      <c r="B847" s="178"/>
      <c r="C847" s="178"/>
      <c r="D847" s="178"/>
      <c r="E847" s="178"/>
      <c r="F847" s="178"/>
      <c r="G847" s="178"/>
    </row>
    <row r="848" spans="1:7" ht="12.75">
      <c r="A848" s="178"/>
      <c r="B848" s="178"/>
      <c r="C848" s="178"/>
      <c r="D848" s="178"/>
      <c r="E848" s="178"/>
      <c r="F848" s="178"/>
      <c r="G848" s="178"/>
    </row>
    <row r="849" spans="1:7" ht="12.75">
      <c r="A849" s="178"/>
      <c r="B849" s="178"/>
      <c r="C849" s="178"/>
      <c r="D849" s="178"/>
      <c r="E849" s="178"/>
      <c r="F849" s="178"/>
      <c r="G849" s="178"/>
    </row>
    <row r="850" spans="1:7" ht="12.75">
      <c r="A850" s="178"/>
      <c r="B850" s="178"/>
      <c r="C850" s="178"/>
      <c r="D850" s="178"/>
      <c r="E850" s="178"/>
      <c r="F850" s="178"/>
      <c r="G850" s="178"/>
    </row>
    <row r="851" spans="1:7" ht="12.75">
      <c r="A851" s="178"/>
      <c r="B851" s="178"/>
      <c r="C851" s="178"/>
      <c r="D851" s="178"/>
      <c r="E851" s="178"/>
      <c r="F851" s="178"/>
      <c r="G851" s="178"/>
    </row>
    <row r="852" spans="1:7" ht="12.75">
      <c r="A852" s="178"/>
      <c r="B852" s="178"/>
      <c r="C852" s="178"/>
      <c r="D852" s="178"/>
      <c r="E852" s="178"/>
      <c r="F852" s="178"/>
      <c r="G852" s="178"/>
    </row>
    <row r="853" spans="1:7" ht="12.75">
      <c r="A853" s="178"/>
      <c r="B853" s="178"/>
      <c r="C853" s="178"/>
      <c r="D853" s="178"/>
      <c r="E853" s="178"/>
      <c r="F853" s="178"/>
      <c r="G853" s="178"/>
    </row>
    <row r="854" spans="1:7" ht="12.75">
      <c r="A854" s="178"/>
      <c r="B854" s="178"/>
      <c r="C854" s="178"/>
      <c r="D854" s="178"/>
      <c r="E854" s="178"/>
      <c r="F854" s="178"/>
      <c r="G854" s="178"/>
    </row>
    <row r="855" spans="1:7" ht="12.75">
      <c r="A855" s="178"/>
      <c r="B855" s="178"/>
      <c r="C855" s="178"/>
      <c r="D855" s="178"/>
      <c r="E855" s="178"/>
      <c r="F855" s="178"/>
      <c r="G855" s="178"/>
    </row>
    <row r="856" spans="1:7" ht="12.75">
      <c r="A856" s="178"/>
      <c r="B856" s="178"/>
      <c r="C856" s="178"/>
      <c r="D856" s="178"/>
      <c r="E856" s="178"/>
      <c r="F856" s="178"/>
      <c r="G856" s="178"/>
    </row>
    <row r="857" spans="1:7" ht="12.75">
      <c r="A857" s="178"/>
      <c r="B857" s="178"/>
      <c r="C857" s="178"/>
      <c r="D857" s="178"/>
      <c r="E857" s="178"/>
      <c r="F857" s="178"/>
      <c r="G857" s="178"/>
    </row>
    <row r="858" spans="1:7" ht="12.75">
      <c r="A858" s="178"/>
      <c r="B858" s="178"/>
      <c r="C858" s="178"/>
      <c r="D858" s="178"/>
      <c r="E858" s="178"/>
      <c r="F858" s="178"/>
      <c r="G858" s="178"/>
    </row>
    <row r="859" spans="1:7" ht="12.75">
      <c r="A859" s="178"/>
      <c r="B859" s="178"/>
      <c r="C859" s="178"/>
      <c r="D859" s="178"/>
      <c r="E859" s="178"/>
      <c r="F859" s="178"/>
      <c r="G859" s="178"/>
    </row>
    <row r="860" spans="1:7" ht="12.75">
      <c r="A860" s="178"/>
      <c r="B860" s="178"/>
      <c r="C860" s="178"/>
      <c r="D860" s="178"/>
      <c r="E860" s="178"/>
      <c r="F860" s="178"/>
      <c r="G860" s="178"/>
    </row>
    <row r="861" spans="1:7" ht="12.75">
      <c r="A861" s="178"/>
      <c r="B861" s="178"/>
      <c r="C861" s="178"/>
      <c r="D861" s="178"/>
      <c r="E861" s="178"/>
      <c r="F861" s="178"/>
      <c r="G861" s="178"/>
    </row>
    <row r="862" spans="1:7" ht="12.75">
      <c r="A862" s="178"/>
      <c r="B862" s="178"/>
      <c r="C862" s="178"/>
      <c r="D862" s="178"/>
      <c r="E862" s="178"/>
      <c r="F862" s="178"/>
      <c r="G862" s="178"/>
    </row>
    <row r="863" spans="1:7" ht="12.75">
      <c r="A863" s="178"/>
      <c r="B863" s="178"/>
      <c r="C863" s="178"/>
      <c r="D863" s="178"/>
      <c r="E863" s="178"/>
      <c r="F863" s="178"/>
      <c r="G863" s="178"/>
    </row>
    <row r="864" spans="1:7" ht="12.75">
      <c r="A864" s="178"/>
      <c r="B864" s="178"/>
      <c r="C864" s="178"/>
      <c r="D864" s="178"/>
      <c r="E864" s="178"/>
      <c r="F864" s="178"/>
      <c r="G864" s="178"/>
    </row>
    <row r="865" spans="1:7" ht="12.75">
      <c r="A865" s="178"/>
      <c r="B865" s="178"/>
      <c r="C865" s="178"/>
      <c r="D865" s="178"/>
      <c r="E865" s="178"/>
      <c r="F865" s="178"/>
      <c r="G865" s="178"/>
    </row>
    <row r="866" spans="1:7" ht="12.75">
      <c r="A866" s="178"/>
      <c r="B866" s="178"/>
      <c r="C866" s="178"/>
      <c r="D866" s="178"/>
      <c r="E866" s="178"/>
      <c r="F866" s="178"/>
      <c r="G866" s="178"/>
    </row>
    <row r="867" spans="1:7" ht="12.75">
      <c r="A867" s="178"/>
      <c r="B867" s="178"/>
      <c r="C867" s="178"/>
      <c r="D867" s="178"/>
      <c r="E867" s="178"/>
      <c r="F867" s="178"/>
      <c r="G867" s="178"/>
    </row>
    <row r="868" spans="1:7" ht="12.75">
      <c r="A868" s="178"/>
      <c r="B868" s="178"/>
      <c r="C868" s="178"/>
      <c r="D868" s="178"/>
      <c r="E868" s="178"/>
      <c r="F868" s="178"/>
      <c r="G868" s="178"/>
    </row>
    <row r="869" spans="1:7" ht="12.75">
      <c r="A869" s="178"/>
      <c r="B869" s="178"/>
      <c r="C869" s="178"/>
      <c r="D869" s="178"/>
      <c r="E869" s="178"/>
      <c r="F869" s="178"/>
      <c r="G869" s="178"/>
    </row>
    <row r="870" spans="1:7" ht="12.75">
      <c r="A870" s="178"/>
      <c r="B870" s="178"/>
      <c r="C870" s="178"/>
      <c r="D870" s="178"/>
      <c r="E870" s="178"/>
      <c r="F870" s="178"/>
      <c r="G870" s="178"/>
    </row>
    <row r="871" spans="1:7" ht="12.75">
      <c r="A871" s="178"/>
      <c r="B871" s="178"/>
      <c r="C871" s="178"/>
      <c r="D871" s="178"/>
      <c r="E871" s="178"/>
      <c r="F871" s="178"/>
      <c r="G871" s="178"/>
    </row>
    <row r="872" spans="1:7" ht="12.75">
      <c r="A872" s="178"/>
      <c r="B872" s="178"/>
      <c r="C872" s="178"/>
      <c r="D872" s="178"/>
      <c r="E872" s="178"/>
      <c r="F872" s="178"/>
      <c r="G872" s="178"/>
    </row>
    <row r="873" spans="1:7" ht="12.75">
      <c r="A873" s="178"/>
      <c r="B873" s="178"/>
      <c r="C873" s="178"/>
      <c r="D873" s="178"/>
      <c r="E873" s="178"/>
      <c r="F873" s="178"/>
      <c r="G873" s="178"/>
    </row>
    <row r="874" spans="1:7" ht="12.75">
      <c r="A874" s="178"/>
      <c r="B874" s="178"/>
      <c r="C874" s="178"/>
      <c r="D874" s="178"/>
      <c r="E874" s="178"/>
      <c r="F874" s="178"/>
      <c r="G874" s="178"/>
    </row>
    <row r="875" spans="1:7" ht="12.75">
      <c r="A875" s="178"/>
      <c r="B875" s="178"/>
      <c r="C875" s="178"/>
      <c r="D875" s="178"/>
      <c r="E875" s="178"/>
      <c r="F875" s="178"/>
      <c r="G875" s="178"/>
    </row>
    <row r="876" spans="1:7" ht="12.75">
      <c r="A876" s="178"/>
      <c r="B876" s="178"/>
      <c r="C876" s="178"/>
      <c r="D876" s="178"/>
      <c r="E876" s="178"/>
      <c r="F876" s="178"/>
      <c r="G876" s="178"/>
    </row>
    <row r="877" spans="1:7" ht="12.75">
      <c r="A877" s="178"/>
      <c r="B877" s="178"/>
      <c r="C877" s="178"/>
      <c r="D877" s="178"/>
      <c r="E877" s="178"/>
      <c r="F877" s="178"/>
      <c r="G877" s="178"/>
    </row>
    <row r="878" spans="1:7" ht="12.75">
      <c r="A878" s="178"/>
      <c r="B878" s="178"/>
      <c r="C878" s="178"/>
      <c r="D878" s="178"/>
      <c r="E878" s="178"/>
      <c r="F878" s="178"/>
      <c r="G878" s="178"/>
    </row>
    <row r="879" spans="1:7" ht="12.75">
      <c r="A879" s="178"/>
      <c r="B879" s="178"/>
      <c r="C879" s="178"/>
      <c r="D879" s="178"/>
      <c r="E879" s="178"/>
      <c r="F879" s="178"/>
      <c r="G879" s="178"/>
    </row>
    <row r="880" spans="1:7" ht="12.75">
      <c r="A880" s="178"/>
      <c r="B880" s="178"/>
      <c r="C880" s="178"/>
      <c r="D880" s="178"/>
      <c r="E880" s="178"/>
      <c r="F880" s="178"/>
      <c r="G880" s="178"/>
    </row>
    <row r="881" spans="1:7" ht="12.75">
      <c r="A881" s="178"/>
      <c r="B881" s="178"/>
      <c r="C881" s="178"/>
      <c r="D881" s="178"/>
      <c r="E881" s="178"/>
      <c r="F881" s="178"/>
      <c r="G881" s="178"/>
    </row>
    <row r="882" spans="1:7" ht="12.75">
      <c r="A882" s="178"/>
      <c r="B882" s="178"/>
      <c r="C882" s="178"/>
      <c r="D882" s="178"/>
      <c r="E882" s="178"/>
      <c r="F882" s="178"/>
      <c r="G882" s="178"/>
    </row>
    <row r="883" spans="1:7" ht="12.75">
      <c r="A883" s="178"/>
      <c r="B883" s="178"/>
      <c r="C883" s="178"/>
      <c r="D883" s="178"/>
      <c r="E883" s="178"/>
      <c r="F883" s="178"/>
      <c r="G883" s="178"/>
    </row>
    <row r="884" spans="1:7" ht="12.75">
      <c r="A884" s="178"/>
      <c r="B884" s="178"/>
      <c r="C884" s="178"/>
      <c r="D884" s="178"/>
      <c r="E884" s="178"/>
      <c r="F884" s="178"/>
      <c r="G884" s="178"/>
    </row>
    <row r="885" spans="1:7" ht="12.75">
      <c r="A885" s="178"/>
      <c r="B885" s="178"/>
      <c r="C885" s="178"/>
      <c r="D885" s="178"/>
      <c r="E885" s="178"/>
      <c r="F885" s="178"/>
      <c r="G885" s="178"/>
    </row>
    <row r="886" spans="1:7" ht="12.75">
      <c r="A886" s="178"/>
      <c r="B886" s="178"/>
      <c r="C886" s="178"/>
      <c r="D886" s="178"/>
      <c r="E886" s="178"/>
      <c r="F886" s="178"/>
      <c r="G886" s="178"/>
    </row>
    <row r="887" spans="1:7" ht="12.75">
      <c r="A887" s="178"/>
      <c r="B887" s="178"/>
      <c r="C887" s="178"/>
      <c r="D887" s="178"/>
      <c r="E887" s="178"/>
      <c r="F887" s="178"/>
      <c r="G887" s="178"/>
    </row>
    <row r="888" spans="1:7" ht="12.75">
      <c r="A888" s="178"/>
      <c r="B888" s="178"/>
      <c r="C888" s="178"/>
      <c r="D888" s="178"/>
      <c r="E888" s="178"/>
      <c r="F888" s="178"/>
      <c r="G888" s="178"/>
    </row>
    <row r="889" spans="1:7" ht="12.75">
      <c r="A889" s="178"/>
      <c r="B889" s="178"/>
      <c r="C889" s="178"/>
      <c r="D889" s="178"/>
      <c r="E889" s="178"/>
      <c r="F889" s="178"/>
      <c r="G889" s="178"/>
    </row>
    <row r="890" spans="1:7" ht="12.75">
      <c r="A890" s="178"/>
      <c r="B890" s="178"/>
      <c r="C890" s="178"/>
      <c r="D890" s="178"/>
      <c r="E890" s="178"/>
      <c r="F890" s="178"/>
      <c r="G890" s="178"/>
    </row>
    <row r="891" spans="1:7" ht="12.75">
      <c r="A891" s="178"/>
      <c r="B891" s="178"/>
      <c r="C891" s="178"/>
      <c r="D891" s="178"/>
      <c r="E891" s="178"/>
      <c r="F891" s="178"/>
      <c r="G891" s="178"/>
    </row>
    <row r="892" spans="1:7" ht="12.75">
      <c r="A892" s="178"/>
      <c r="B892" s="178"/>
      <c r="C892" s="178"/>
      <c r="D892" s="178"/>
      <c r="E892" s="178"/>
      <c r="F892" s="178"/>
      <c r="G892" s="178"/>
    </row>
    <row r="893" spans="1:7" ht="12.75">
      <c r="A893" s="178"/>
      <c r="B893" s="178"/>
      <c r="C893" s="178"/>
      <c r="D893" s="178"/>
      <c r="E893" s="178"/>
      <c r="F893" s="178"/>
      <c r="G893" s="178"/>
    </row>
    <row r="894" spans="1:7" ht="12.75">
      <c r="A894" s="178"/>
      <c r="B894" s="178"/>
      <c r="C894" s="178"/>
      <c r="D894" s="178"/>
      <c r="E894" s="178"/>
      <c r="F894" s="178"/>
      <c r="G894" s="178"/>
    </row>
    <row r="895" spans="1:7" ht="12.75">
      <c r="A895" s="178"/>
      <c r="B895" s="178"/>
      <c r="C895" s="178"/>
      <c r="D895" s="178"/>
      <c r="E895" s="178"/>
      <c r="F895" s="178"/>
      <c r="G895" s="178"/>
    </row>
    <row r="896" spans="1:7" ht="12.75">
      <c r="A896" s="178"/>
      <c r="B896" s="178"/>
      <c r="C896" s="178"/>
      <c r="D896" s="178"/>
      <c r="E896" s="178"/>
      <c r="F896" s="178"/>
      <c r="G896" s="178"/>
    </row>
    <row r="897" spans="1:7" ht="12.75">
      <c r="A897" s="178"/>
      <c r="B897" s="178"/>
      <c r="C897" s="178"/>
      <c r="D897" s="178"/>
      <c r="E897" s="178"/>
      <c r="F897" s="178"/>
      <c r="G897" s="178"/>
    </row>
    <row r="898" spans="1:7" ht="12.75">
      <c r="A898" s="178"/>
      <c r="B898" s="178"/>
      <c r="C898" s="178"/>
      <c r="D898" s="178"/>
      <c r="E898" s="178"/>
      <c r="F898" s="178"/>
      <c r="G898" s="178"/>
    </row>
    <row r="899" spans="1:7" ht="12.75">
      <c r="A899" s="178"/>
      <c r="B899" s="178"/>
      <c r="C899" s="178"/>
      <c r="D899" s="178"/>
      <c r="E899" s="178"/>
      <c r="F899" s="178"/>
      <c r="G899" s="178"/>
    </row>
    <row r="900" spans="1:7" ht="12.75">
      <c r="A900" s="178"/>
      <c r="B900" s="178"/>
      <c r="C900" s="178"/>
      <c r="D900" s="178"/>
      <c r="E900" s="178"/>
      <c r="F900" s="178"/>
      <c r="G900" s="178"/>
    </row>
    <row r="901" spans="1:7" ht="12.75">
      <c r="A901" s="178"/>
      <c r="B901" s="178"/>
      <c r="C901" s="178"/>
      <c r="D901" s="178"/>
      <c r="E901" s="178"/>
      <c r="F901" s="178"/>
      <c r="G901" s="178"/>
    </row>
    <row r="902" spans="1:7" ht="12.75">
      <c r="A902" s="178"/>
      <c r="B902" s="178"/>
      <c r="C902" s="178"/>
      <c r="D902" s="178"/>
      <c r="E902" s="178"/>
      <c r="F902" s="178"/>
      <c r="G902" s="178"/>
    </row>
    <row r="903" spans="1:7" ht="12.75">
      <c r="A903" s="178"/>
      <c r="B903" s="178"/>
      <c r="C903" s="178"/>
      <c r="D903" s="178"/>
      <c r="E903" s="178"/>
      <c r="F903" s="178"/>
      <c r="G903" s="178"/>
    </row>
    <row r="904" spans="1:7" ht="12.75">
      <c r="A904" s="178"/>
      <c r="B904" s="178"/>
      <c r="C904" s="178"/>
      <c r="D904" s="178"/>
      <c r="E904" s="178"/>
      <c r="F904" s="178"/>
      <c r="G904" s="178"/>
    </row>
    <row r="905" spans="1:7" ht="12.75">
      <c r="A905" s="178"/>
      <c r="B905" s="178"/>
      <c r="C905" s="178"/>
      <c r="D905" s="178"/>
      <c r="E905" s="178"/>
      <c r="F905" s="178"/>
      <c r="G905" s="178"/>
    </row>
    <row r="906" spans="1:7" ht="12.75">
      <c r="A906" s="178"/>
      <c r="B906" s="178"/>
      <c r="C906" s="178"/>
      <c r="D906" s="178"/>
      <c r="E906" s="178"/>
      <c r="F906" s="178"/>
      <c r="G906" s="178"/>
    </row>
    <row r="907" spans="1:7" ht="12.75">
      <c r="A907" s="178"/>
      <c r="B907" s="178"/>
      <c r="C907" s="178"/>
      <c r="D907" s="178"/>
      <c r="E907" s="178"/>
      <c r="F907" s="178"/>
      <c r="G907" s="178"/>
    </row>
    <row r="908" spans="1:7" ht="12.75">
      <c r="A908" s="178"/>
      <c r="B908" s="178"/>
      <c r="C908" s="178"/>
      <c r="D908" s="178"/>
      <c r="E908" s="178"/>
      <c r="F908" s="178"/>
      <c r="G908" s="178"/>
    </row>
    <row r="909" spans="1:7" ht="12.75">
      <c r="A909" s="178"/>
      <c r="B909" s="178"/>
      <c r="C909" s="178"/>
      <c r="D909" s="178"/>
      <c r="E909" s="178"/>
      <c r="F909" s="178"/>
      <c r="G909" s="178"/>
    </row>
    <row r="910" spans="1:7" ht="12.75">
      <c r="A910" s="178"/>
      <c r="B910" s="178"/>
      <c r="C910" s="178"/>
      <c r="D910" s="178"/>
      <c r="E910" s="178"/>
      <c r="F910" s="178"/>
      <c r="G910" s="178"/>
    </row>
    <row r="911" spans="1:7" ht="12.75">
      <c r="A911" s="178"/>
      <c r="B911" s="178"/>
      <c r="C911" s="178"/>
      <c r="D911" s="178"/>
      <c r="E911" s="178"/>
      <c r="F911" s="178"/>
      <c r="G911" s="178"/>
    </row>
    <row r="912" spans="1:7" ht="12.75">
      <c r="A912" s="178"/>
      <c r="B912" s="178"/>
      <c r="C912" s="178"/>
      <c r="D912" s="178"/>
      <c r="E912" s="178"/>
      <c r="F912" s="178"/>
      <c r="G912" s="178"/>
    </row>
    <row r="913" spans="1:7" ht="12.75">
      <c r="A913" s="178"/>
      <c r="B913" s="178"/>
      <c r="C913" s="178"/>
      <c r="D913" s="178"/>
      <c r="E913" s="178"/>
      <c r="F913" s="178"/>
      <c r="G913" s="178"/>
    </row>
    <row r="914" spans="1:7" ht="12.75">
      <c r="A914" s="178"/>
      <c r="B914" s="178"/>
      <c r="C914" s="178"/>
      <c r="D914" s="178"/>
      <c r="E914" s="178"/>
      <c r="F914" s="178"/>
      <c r="G914" s="178"/>
    </row>
    <row r="915" spans="1:7" ht="12.75">
      <c r="A915" s="178"/>
      <c r="B915" s="178"/>
      <c r="C915" s="178"/>
      <c r="D915" s="178"/>
      <c r="E915" s="178"/>
      <c r="F915" s="178"/>
      <c r="G915" s="178"/>
    </row>
    <row r="916" spans="1:7" ht="12.75">
      <c r="A916" s="178"/>
      <c r="B916" s="178"/>
      <c r="C916" s="178"/>
      <c r="D916" s="178"/>
      <c r="E916" s="178"/>
      <c r="F916" s="178"/>
      <c r="G916" s="178"/>
    </row>
    <row r="917" spans="1:7" ht="12.75">
      <c r="A917" s="178"/>
      <c r="B917" s="178"/>
      <c r="C917" s="178"/>
      <c r="D917" s="178"/>
      <c r="E917" s="178"/>
      <c r="F917" s="178"/>
      <c r="G917" s="178"/>
    </row>
    <row r="918" spans="1:7" ht="12.75">
      <c r="A918" s="178"/>
      <c r="B918" s="178"/>
      <c r="C918" s="178"/>
      <c r="D918" s="178"/>
      <c r="E918" s="178"/>
      <c r="F918" s="178"/>
      <c r="G918" s="178"/>
    </row>
    <row r="919" spans="1:7" ht="12.75">
      <c r="A919" s="178"/>
      <c r="B919" s="178"/>
      <c r="C919" s="178"/>
      <c r="D919" s="178"/>
      <c r="E919" s="178"/>
      <c r="F919" s="178"/>
      <c r="G919" s="178"/>
    </row>
    <row r="920" spans="1:7" ht="12.75">
      <c r="A920" s="178"/>
      <c r="B920" s="178"/>
      <c r="C920" s="178"/>
      <c r="D920" s="178"/>
      <c r="E920" s="178"/>
      <c r="F920" s="178"/>
      <c r="G920" s="178"/>
    </row>
    <row r="921" spans="1:7" ht="12.75">
      <c r="A921" s="178"/>
      <c r="B921" s="178"/>
      <c r="C921" s="178"/>
      <c r="D921" s="178"/>
      <c r="E921" s="178"/>
      <c r="F921" s="178"/>
      <c r="G921" s="178"/>
    </row>
    <row r="922" spans="1:7" ht="12.75">
      <c r="A922" s="178"/>
      <c r="B922" s="178"/>
      <c r="C922" s="178"/>
      <c r="D922" s="178"/>
      <c r="E922" s="178"/>
      <c r="F922" s="178"/>
      <c r="G922" s="178"/>
    </row>
    <row r="923" spans="1:7" ht="12.75">
      <c r="A923" s="178"/>
      <c r="B923" s="178"/>
      <c r="C923" s="178"/>
      <c r="D923" s="178"/>
      <c r="E923" s="178"/>
      <c r="F923" s="178"/>
      <c r="G923" s="178"/>
    </row>
    <row r="924" spans="1:7" ht="12.75">
      <c r="A924" s="178"/>
      <c r="B924" s="178"/>
      <c r="C924" s="178"/>
      <c r="D924" s="178"/>
      <c r="E924" s="178"/>
      <c r="F924" s="178"/>
      <c r="G924" s="178"/>
    </row>
    <row r="925" spans="1:7" ht="12.75">
      <c r="A925" s="178"/>
      <c r="B925" s="178"/>
      <c r="C925" s="178"/>
      <c r="D925" s="178"/>
      <c r="E925" s="178"/>
      <c r="F925" s="178"/>
      <c r="G925" s="178"/>
    </row>
    <row r="926" spans="1:7" ht="12.75">
      <c r="A926" s="178"/>
      <c r="B926" s="178"/>
      <c r="C926" s="178"/>
      <c r="D926" s="178"/>
      <c r="E926" s="178"/>
      <c r="F926" s="178"/>
      <c r="G926" s="178"/>
    </row>
    <row r="927" spans="1:7" ht="12.75">
      <c r="A927" s="178"/>
      <c r="B927" s="178"/>
      <c r="C927" s="178"/>
      <c r="D927" s="178"/>
      <c r="E927" s="178"/>
      <c r="F927" s="178"/>
      <c r="G927" s="178"/>
    </row>
    <row r="928" spans="1:7" ht="12.75">
      <c r="A928" s="178"/>
      <c r="B928" s="178"/>
      <c r="C928" s="178"/>
      <c r="D928" s="178"/>
      <c r="E928" s="178"/>
      <c r="F928" s="178"/>
      <c r="G928" s="178"/>
    </row>
    <row r="929" spans="1:7" ht="12.75">
      <c r="A929" s="178"/>
      <c r="B929" s="178"/>
      <c r="C929" s="178"/>
      <c r="D929" s="178"/>
      <c r="E929" s="178"/>
      <c r="F929" s="178"/>
      <c r="G929" s="178"/>
    </row>
    <row r="930" spans="1:7" ht="12.75">
      <c r="A930" s="178"/>
      <c r="B930" s="178"/>
      <c r="C930" s="178"/>
      <c r="D930" s="178"/>
      <c r="E930" s="178"/>
      <c r="F930" s="178"/>
      <c r="G930" s="178"/>
    </row>
    <row r="931" spans="1:7" ht="12.75">
      <c r="A931" s="178"/>
      <c r="B931" s="178"/>
      <c r="C931" s="178"/>
      <c r="D931" s="178"/>
      <c r="E931" s="178"/>
      <c r="F931" s="178"/>
      <c r="G931" s="178"/>
    </row>
    <row r="932" spans="1:7" ht="12.75">
      <c r="A932" s="178"/>
      <c r="B932" s="178"/>
      <c r="C932" s="178"/>
      <c r="D932" s="178"/>
      <c r="E932" s="178"/>
      <c r="F932" s="178"/>
      <c r="G932" s="178"/>
    </row>
    <row r="933" spans="1:7" ht="12.75">
      <c r="A933" s="178"/>
      <c r="B933" s="178"/>
      <c r="C933" s="178"/>
      <c r="D933" s="178"/>
      <c r="E933" s="178"/>
      <c r="F933" s="178"/>
      <c r="G933" s="178"/>
    </row>
    <row r="934" spans="1:7" ht="12.75">
      <c r="A934" s="178"/>
      <c r="B934" s="178"/>
      <c r="C934" s="178"/>
      <c r="D934" s="178"/>
      <c r="E934" s="178"/>
      <c r="F934" s="178"/>
      <c r="G934" s="178"/>
    </row>
    <row r="935" spans="1:7" ht="12.75">
      <c r="A935" s="178"/>
      <c r="B935" s="178"/>
      <c r="C935" s="178"/>
      <c r="D935" s="178"/>
      <c r="E935" s="178"/>
      <c r="F935" s="178"/>
      <c r="G935" s="178"/>
    </row>
    <row r="936" spans="1:7" ht="12.75">
      <c r="A936" s="178"/>
      <c r="B936" s="178"/>
      <c r="C936" s="178"/>
      <c r="D936" s="178"/>
      <c r="E936" s="178"/>
      <c r="F936" s="178"/>
      <c r="G936" s="178"/>
    </row>
    <row r="937" spans="1:7" ht="12.75">
      <c r="A937" s="178"/>
      <c r="B937" s="178"/>
      <c r="C937" s="178"/>
      <c r="D937" s="178"/>
      <c r="E937" s="178"/>
      <c r="F937" s="178"/>
      <c r="G937" s="178"/>
    </row>
    <row r="938" spans="1:7" ht="12.75">
      <c r="A938" s="178"/>
      <c r="B938" s="178"/>
      <c r="C938" s="178"/>
      <c r="D938" s="178"/>
      <c r="E938" s="178"/>
      <c r="F938" s="178"/>
      <c r="G938" s="178"/>
    </row>
    <row r="939" spans="1:7" ht="12.75">
      <c r="A939" s="178"/>
      <c r="B939" s="178"/>
      <c r="C939" s="178"/>
      <c r="D939" s="178"/>
      <c r="E939" s="178"/>
      <c r="F939" s="178"/>
      <c r="G939" s="178"/>
    </row>
    <row r="940" spans="1:7" ht="12.75">
      <c r="A940" s="178"/>
      <c r="B940" s="178"/>
      <c r="C940" s="178"/>
      <c r="D940" s="178"/>
      <c r="E940" s="178"/>
      <c r="F940" s="178"/>
      <c r="G940" s="178"/>
    </row>
    <row r="941" spans="1:7" ht="12.75">
      <c r="A941" s="178"/>
      <c r="B941" s="178"/>
      <c r="C941" s="178"/>
      <c r="D941" s="178"/>
      <c r="E941" s="178"/>
      <c r="F941" s="178"/>
      <c r="G941" s="178"/>
    </row>
    <row r="942" spans="1:7" ht="12.75">
      <c r="A942" s="178"/>
      <c r="B942" s="178"/>
      <c r="C942" s="178"/>
      <c r="D942" s="178"/>
      <c r="E942" s="178"/>
      <c r="F942" s="178"/>
      <c r="G942" s="178"/>
    </row>
    <row r="943" spans="1:7" ht="12.75">
      <c r="A943" s="178"/>
      <c r="B943" s="178"/>
      <c r="C943" s="178"/>
      <c r="D943" s="178"/>
      <c r="E943" s="178"/>
      <c r="F943" s="178"/>
      <c r="G943" s="178"/>
    </row>
    <row r="944" spans="1:7" ht="12.75">
      <c r="A944" s="178"/>
      <c r="B944" s="178"/>
      <c r="C944" s="178"/>
      <c r="D944" s="178"/>
      <c r="E944" s="178"/>
      <c r="F944" s="178"/>
      <c r="G944" s="178"/>
    </row>
    <row r="945" spans="1:7" ht="12.75">
      <c r="A945" s="178"/>
      <c r="B945" s="178"/>
      <c r="C945" s="178"/>
      <c r="D945" s="178"/>
      <c r="E945" s="178"/>
      <c r="F945" s="178"/>
      <c r="G945" s="178"/>
    </row>
    <row r="946" spans="1:7" ht="12.75">
      <c r="A946" s="178"/>
      <c r="B946" s="178"/>
      <c r="C946" s="178"/>
      <c r="D946" s="178"/>
      <c r="E946" s="178"/>
      <c r="F946" s="178"/>
      <c r="G946" s="178"/>
    </row>
    <row r="947" spans="1:7" ht="12.75">
      <c r="A947" s="178"/>
      <c r="B947" s="178"/>
      <c r="C947" s="178"/>
      <c r="D947" s="178"/>
      <c r="E947" s="178"/>
      <c r="F947" s="178"/>
      <c r="G947" s="178"/>
    </row>
    <row r="948" spans="1:7" ht="12.75">
      <c r="A948" s="178"/>
      <c r="B948" s="178"/>
      <c r="C948" s="178"/>
      <c r="D948" s="178"/>
      <c r="E948" s="178"/>
      <c r="F948" s="178"/>
      <c r="G948" s="178"/>
    </row>
    <row r="949" spans="1:7" ht="12.75">
      <c r="A949" s="178"/>
      <c r="B949" s="178"/>
      <c r="C949" s="178"/>
      <c r="D949" s="178"/>
      <c r="E949" s="178"/>
      <c r="F949" s="178"/>
      <c r="G949" s="178"/>
    </row>
    <row r="950" spans="1:7" ht="12.75">
      <c r="A950" s="178"/>
      <c r="B950" s="178"/>
      <c r="C950" s="178"/>
      <c r="D950" s="178"/>
      <c r="E950" s="178"/>
      <c r="F950" s="178"/>
      <c r="G950" s="178"/>
    </row>
    <row r="951" spans="1:7" ht="12.75">
      <c r="A951" s="178"/>
      <c r="B951" s="178"/>
      <c r="C951" s="178"/>
      <c r="D951" s="178"/>
      <c r="E951" s="178"/>
      <c r="F951" s="178"/>
      <c r="G951" s="178"/>
    </row>
    <row r="952" spans="1:7" ht="12.75">
      <c r="A952" s="178"/>
      <c r="B952" s="178"/>
      <c r="C952" s="178"/>
      <c r="D952" s="178"/>
      <c r="E952" s="178"/>
      <c r="F952" s="178"/>
      <c r="G952" s="178"/>
    </row>
    <row r="953" spans="1:7" ht="12.75">
      <c r="A953" s="178"/>
      <c r="B953" s="178"/>
      <c r="C953" s="178"/>
      <c r="D953" s="178"/>
      <c r="E953" s="178"/>
      <c r="F953" s="178"/>
      <c r="G953" s="178"/>
    </row>
    <row r="954" spans="1:7" ht="12.75">
      <c r="A954" s="178"/>
      <c r="B954" s="178"/>
      <c r="C954" s="178"/>
      <c r="D954" s="178"/>
      <c r="E954" s="178"/>
      <c r="F954" s="178"/>
      <c r="G954" s="178"/>
    </row>
    <row r="955" spans="1:7" ht="12.75">
      <c r="A955" s="178"/>
      <c r="B955" s="178"/>
      <c r="C955" s="178"/>
      <c r="D955" s="178"/>
      <c r="E955" s="178"/>
      <c r="F955" s="178"/>
      <c r="G955" s="178"/>
    </row>
    <row r="956" spans="1:7" ht="12.75">
      <c r="A956" s="178"/>
      <c r="B956" s="178"/>
      <c r="C956" s="178"/>
      <c r="D956" s="178"/>
      <c r="E956" s="178"/>
      <c r="F956" s="178"/>
      <c r="G956" s="178"/>
    </row>
    <row r="957" spans="1:7" ht="12.75">
      <c r="A957" s="178"/>
      <c r="B957" s="178"/>
      <c r="C957" s="178"/>
      <c r="D957" s="178"/>
      <c r="E957" s="178"/>
      <c r="F957" s="178"/>
      <c r="G957" s="178"/>
    </row>
    <row r="958" spans="1:7" ht="12.75">
      <c r="A958" s="178"/>
      <c r="B958" s="178"/>
      <c r="C958" s="178"/>
      <c r="D958" s="178"/>
      <c r="E958" s="178"/>
      <c r="F958" s="178"/>
      <c r="G958" s="178"/>
    </row>
    <row r="959" spans="1:7" ht="12.75">
      <c r="A959" s="178"/>
      <c r="B959" s="178"/>
      <c r="C959" s="178"/>
      <c r="D959" s="178"/>
      <c r="E959" s="178"/>
      <c r="F959" s="178"/>
      <c r="G959" s="178"/>
    </row>
    <row r="960" spans="1:7" ht="12.75">
      <c r="A960" s="178"/>
      <c r="B960" s="178"/>
      <c r="C960" s="178"/>
      <c r="D960" s="178"/>
      <c r="E960" s="178"/>
      <c r="F960" s="178"/>
      <c r="G960" s="178"/>
    </row>
    <row r="961" spans="1:7" ht="12.75">
      <c r="A961" s="178"/>
      <c r="B961" s="178"/>
      <c r="C961" s="178"/>
      <c r="D961" s="178"/>
      <c r="E961" s="178"/>
      <c r="F961" s="178"/>
      <c r="G961" s="178"/>
    </row>
    <row r="962" spans="1:7" ht="12.75">
      <c r="A962" s="178"/>
      <c r="B962" s="178"/>
      <c r="C962" s="178"/>
      <c r="D962" s="178"/>
      <c r="E962" s="178"/>
      <c r="F962" s="178"/>
      <c r="G962" s="178"/>
    </row>
    <row r="963" spans="1:7" ht="12.75">
      <c r="A963" s="178"/>
      <c r="B963" s="178"/>
      <c r="C963" s="178"/>
      <c r="D963" s="178"/>
      <c r="E963" s="178"/>
      <c r="F963" s="178"/>
      <c r="G963" s="178"/>
    </row>
    <row r="964" spans="1:7" ht="12.75">
      <c r="A964" s="178"/>
      <c r="B964" s="178"/>
      <c r="C964" s="178"/>
      <c r="D964" s="178"/>
      <c r="E964" s="178"/>
      <c r="F964" s="178"/>
      <c r="G964" s="178"/>
    </row>
    <row r="965" spans="1:7" ht="12.75">
      <c r="A965" s="178"/>
      <c r="B965" s="178"/>
      <c r="C965" s="178"/>
      <c r="D965" s="178"/>
      <c r="E965" s="178"/>
      <c r="F965" s="178"/>
      <c r="G965" s="178"/>
    </row>
    <row r="966" spans="1:7" ht="12.75">
      <c r="A966" s="178"/>
      <c r="B966" s="178"/>
      <c r="C966" s="178"/>
      <c r="D966" s="178"/>
      <c r="E966" s="178"/>
      <c r="F966" s="178"/>
      <c r="G966" s="178"/>
    </row>
    <row r="967" spans="1:7" ht="12.75">
      <c r="A967" s="178"/>
      <c r="B967" s="178"/>
      <c r="C967" s="178"/>
      <c r="D967" s="178"/>
      <c r="E967" s="178"/>
      <c r="F967" s="178"/>
      <c r="G967" s="178"/>
    </row>
    <row r="968" spans="1:7" ht="12.75">
      <c r="A968" s="178"/>
      <c r="B968" s="178"/>
      <c r="C968" s="178"/>
      <c r="D968" s="178"/>
      <c r="E968" s="178"/>
      <c r="F968" s="178"/>
      <c r="G968" s="178"/>
    </row>
    <row r="969" spans="1:7" ht="12.75">
      <c r="A969" s="178"/>
      <c r="B969" s="178"/>
      <c r="C969" s="178"/>
      <c r="D969" s="178"/>
      <c r="E969" s="178"/>
      <c r="F969" s="178"/>
      <c r="G969" s="178"/>
    </row>
    <row r="970" spans="1:7" ht="12.75">
      <c r="A970" s="178"/>
      <c r="B970" s="178"/>
      <c r="C970" s="178"/>
      <c r="D970" s="178"/>
      <c r="E970" s="178"/>
      <c r="F970" s="178"/>
      <c r="G970" s="178"/>
    </row>
    <row r="971" spans="1:7" ht="12.75">
      <c r="A971" s="178"/>
      <c r="B971" s="178"/>
      <c r="C971" s="178"/>
      <c r="D971" s="178"/>
      <c r="E971" s="178"/>
      <c r="F971" s="178"/>
      <c r="G971" s="178"/>
    </row>
    <row r="972" spans="1:7" ht="12.75">
      <c r="A972" s="178"/>
      <c r="B972" s="178"/>
      <c r="C972" s="178"/>
      <c r="D972" s="178"/>
      <c r="E972" s="178"/>
      <c r="F972" s="178"/>
      <c r="G972" s="178"/>
    </row>
    <row r="973" spans="1:7" ht="12.75">
      <c r="A973" s="178"/>
      <c r="B973" s="178"/>
      <c r="C973" s="178"/>
      <c r="D973" s="178"/>
      <c r="E973" s="178"/>
      <c r="F973" s="178"/>
      <c r="G973" s="178"/>
    </row>
    <row r="974" spans="1:7" ht="12.75">
      <c r="A974" s="178"/>
      <c r="B974" s="178"/>
      <c r="C974" s="178"/>
      <c r="D974" s="178"/>
      <c r="E974" s="178"/>
      <c r="F974" s="178"/>
      <c r="G974" s="178"/>
    </row>
    <row r="975" spans="1:7" ht="12.75">
      <c r="A975" s="178"/>
      <c r="B975" s="178"/>
      <c r="C975" s="178"/>
      <c r="D975" s="178"/>
      <c r="E975" s="178"/>
      <c r="F975" s="178"/>
      <c r="G975" s="178"/>
    </row>
    <row r="976" spans="1:7" ht="12.75">
      <c r="A976" s="178"/>
      <c r="B976" s="178"/>
      <c r="C976" s="178"/>
      <c r="D976" s="178"/>
      <c r="E976" s="178"/>
      <c r="F976" s="178"/>
      <c r="G976" s="178"/>
    </row>
    <row r="977" spans="1:7" ht="12.75">
      <c r="A977" s="178"/>
      <c r="B977" s="178"/>
      <c r="C977" s="178"/>
      <c r="D977" s="178"/>
      <c r="E977" s="178"/>
      <c r="F977" s="178"/>
      <c r="G977" s="178"/>
    </row>
    <row r="978" spans="1:7" ht="12.75">
      <c r="A978" s="178"/>
      <c r="B978" s="178"/>
      <c r="C978" s="178"/>
      <c r="D978" s="178"/>
      <c r="E978" s="178"/>
      <c r="F978" s="178"/>
      <c r="G978" s="178"/>
    </row>
    <row r="979" spans="1:7" ht="12.75">
      <c r="A979" s="178"/>
      <c r="B979" s="178"/>
      <c r="C979" s="178"/>
      <c r="D979" s="178"/>
      <c r="E979" s="178"/>
      <c r="F979" s="178"/>
      <c r="G979" s="178"/>
    </row>
    <row r="980" spans="1:7" ht="12.75">
      <c r="A980" s="178"/>
      <c r="B980" s="178"/>
      <c r="C980" s="178"/>
      <c r="D980" s="178"/>
      <c r="E980" s="178"/>
      <c r="F980" s="178"/>
      <c r="G980" s="178"/>
    </row>
    <row r="981" spans="1:7" ht="12.75">
      <c r="A981" s="178"/>
      <c r="B981" s="178"/>
      <c r="C981" s="178"/>
      <c r="D981" s="178"/>
      <c r="E981" s="178"/>
      <c r="F981" s="178"/>
      <c r="G981" s="178"/>
    </row>
    <row r="982" spans="1:7" ht="12.75">
      <c r="A982" s="178"/>
      <c r="B982" s="178"/>
      <c r="C982" s="178"/>
      <c r="D982" s="178"/>
      <c r="E982" s="178"/>
      <c r="F982" s="178"/>
      <c r="G982" s="178"/>
    </row>
    <row r="983" spans="1:7" ht="12.75">
      <c r="A983" s="178"/>
      <c r="B983" s="178"/>
      <c r="C983" s="178"/>
      <c r="D983" s="178"/>
      <c r="E983" s="178"/>
      <c r="F983" s="178"/>
      <c r="G983" s="178"/>
    </row>
    <row r="984" spans="1:7" ht="12.75">
      <c r="A984" s="178"/>
      <c r="B984" s="178"/>
      <c r="C984" s="178"/>
      <c r="D984" s="178"/>
      <c r="E984" s="178"/>
      <c r="F984" s="178"/>
      <c r="G984" s="178"/>
    </row>
    <row r="985" spans="1:7" ht="12.75">
      <c r="A985" s="178"/>
      <c r="B985" s="178"/>
      <c r="C985" s="178"/>
      <c r="D985" s="178"/>
      <c r="E985" s="178"/>
      <c r="F985" s="178"/>
      <c r="G985" s="178"/>
    </row>
    <row r="986" spans="1:7" ht="12.75">
      <c r="A986" s="178"/>
      <c r="B986" s="178"/>
      <c r="C986" s="178"/>
      <c r="D986" s="178"/>
      <c r="E986" s="178"/>
      <c r="F986" s="178"/>
      <c r="G986" s="178"/>
    </row>
    <row r="987" spans="1:7" ht="12.75">
      <c r="A987" s="178"/>
      <c r="B987" s="178"/>
      <c r="C987" s="178"/>
      <c r="D987" s="178"/>
      <c r="E987" s="178"/>
      <c r="F987" s="178"/>
      <c r="G987" s="178"/>
    </row>
    <row r="988" spans="1:7" ht="12.75">
      <c r="A988" s="178"/>
      <c r="B988" s="178"/>
      <c r="C988" s="178"/>
      <c r="D988" s="178"/>
      <c r="E988" s="178"/>
      <c r="F988" s="178"/>
      <c r="G988" s="178"/>
    </row>
    <row r="989" spans="1:7" ht="12.75">
      <c r="A989" s="178"/>
      <c r="B989" s="178"/>
      <c r="C989" s="178"/>
      <c r="D989" s="178"/>
      <c r="E989" s="178"/>
      <c r="F989" s="178"/>
      <c r="G989" s="178"/>
    </row>
    <row r="990" spans="1:7" ht="12.75">
      <c r="A990" s="178"/>
      <c r="B990" s="178"/>
      <c r="C990" s="178"/>
      <c r="D990" s="178"/>
      <c r="E990" s="178"/>
      <c r="F990" s="178"/>
      <c r="G990" s="178"/>
    </row>
    <row r="991" spans="1:7" ht="12.75">
      <c r="A991" s="178"/>
      <c r="B991" s="178"/>
      <c r="C991" s="178"/>
      <c r="D991" s="178"/>
      <c r="E991" s="178"/>
      <c r="F991" s="178"/>
      <c r="G991" s="178"/>
    </row>
    <row r="992" spans="1:7" ht="12.75">
      <c r="A992" s="178"/>
      <c r="B992" s="178"/>
      <c r="C992" s="178"/>
      <c r="D992" s="178"/>
      <c r="E992" s="178"/>
      <c r="F992" s="178"/>
      <c r="G992" s="178"/>
    </row>
    <row r="993" spans="1:7" ht="12.75">
      <c r="A993" s="178"/>
      <c r="B993" s="178"/>
      <c r="C993" s="178"/>
      <c r="D993" s="178"/>
      <c r="E993" s="178"/>
      <c r="F993" s="178"/>
      <c r="G993" s="178"/>
    </row>
    <row r="994" spans="1:7" ht="12.75">
      <c r="A994" s="178"/>
      <c r="B994" s="178"/>
      <c r="C994" s="178"/>
      <c r="D994" s="178"/>
      <c r="E994" s="178"/>
      <c r="F994" s="178"/>
      <c r="G994" s="178"/>
    </row>
    <row r="995" spans="1:7" ht="12.75">
      <c r="A995" s="178"/>
      <c r="B995" s="178"/>
      <c r="C995" s="178"/>
      <c r="D995" s="178"/>
      <c r="E995" s="178"/>
      <c r="F995" s="178"/>
      <c r="G995" s="178"/>
    </row>
    <row r="996" spans="1:7" ht="12.75">
      <c r="A996" s="178"/>
      <c r="B996" s="178"/>
      <c r="C996" s="178"/>
      <c r="D996" s="178"/>
      <c r="E996" s="178"/>
      <c r="F996" s="178"/>
      <c r="G996" s="178"/>
    </row>
    <row r="997" spans="1:7" ht="12.75">
      <c r="A997" s="178"/>
      <c r="B997" s="178"/>
      <c r="C997" s="178"/>
      <c r="D997" s="178"/>
      <c r="E997" s="178"/>
      <c r="F997" s="178"/>
      <c r="G997" s="178"/>
    </row>
    <row r="998" spans="1:7" ht="12.75">
      <c r="A998" s="178"/>
      <c r="B998" s="178"/>
      <c r="C998" s="178"/>
      <c r="D998" s="178"/>
      <c r="E998" s="178"/>
      <c r="F998" s="178"/>
      <c r="G998" s="178"/>
    </row>
    <row r="999" spans="1:7" ht="12.75">
      <c r="A999" s="178"/>
      <c r="B999" s="178"/>
      <c r="C999" s="178"/>
      <c r="D999" s="178"/>
      <c r="E999" s="178"/>
      <c r="F999" s="178"/>
      <c r="G999" s="178"/>
    </row>
    <row r="1000" spans="1:7" ht="12.75">
      <c r="A1000" s="178"/>
      <c r="B1000" s="178"/>
      <c r="C1000" s="178"/>
      <c r="D1000" s="178"/>
      <c r="E1000" s="178"/>
      <c r="F1000" s="178"/>
      <c r="G1000" s="178"/>
    </row>
    <row r="1001" spans="1:7" ht="12.75">
      <c r="A1001" s="178"/>
      <c r="B1001" s="178"/>
      <c r="C1001" s="178"/>
      <c r="D1001" s="178"/>
      <c r="E1001" s="178"/>
      <c r="F1001" s="178"/>
      <c r="G1001" s="178"/>
    </row>
    <row r="1002" spans="1:7" ht="12.75">
      <c r="A1002" s="178"/>
      <c r="B1002" s="178"/>
      <c r="C1002" s="178"/>
      <c r="D1002" s="178"/>
      <c r="E1002" s="178"/>
      <c r="F1002" s="178"/>
      <c r="G1002" s="178"/>
    </row>
    <row r="1003" spans="1:7" ht="12.75">
      <c r="A1003" s="178"/>
      <c r="B1003" s="178"/>
      <c r="C1003" s="178"/>
      <c r="D1003" s="178"/>
      <c r="E1003" s="178"/>
      <c r="F1003" s="178"/>
      <c r="G1003" s="178"/>
    </row>
    <row r="1004" spans="1:7" ht="12.75">
      <c r="A1004" s="178"/>
      <c r="B1004" s="178"/>
      <c r="C1004" s="178"/>
      <c r="D1004" s="178"/>
      <c r="E1004" s="178"/>
      <c r="F1004" s="178"/>
      <c r="G1004" s="178"/>
    </row>
    <row r="1005" spans="1:7" ht="12.75">
      <c r="A1005" s="178"/>
      <c r="B1005" s="178"/>
      <c r="C1005" s="178"/>
      <c r="D1005" s="178"/>
      <c r="E1005" s="178"/>
      <c r="F1005" s="178"/>
      <c r="G1005" s="178"/>
    </row>
    <row r="1006" spans="1:7" ht="12.75">
      <c r="A1006" s="178"/>
      <c r="B1006" s="178"/>
      <c r="C1006" s="178"/>
      <c r="D1006" s="178"/>
      <c r="E1006" s="178"/>
      <c r="F1006" s="178"/>
      <c r="G1006" s="178"/>
    </row>
    <row r="1007" spans="1:7" ht="12.75">
      <c r="A1007" s="178"/>
      <c r="B1007" s="178"/>
      <c r="C1007" s="178"/>
      <c r="D1007" s="178"/>
      <c r="E1007" s="178"/>
      <c r="F1007" s="178"/>
      <c r="G1007" s="178"/>
    </row>
    <row r="1008" spans="1:7" ht="12.75">
      <c r="A1008" s="178"/>
      <c r="B1008" s="178"/>
      <c r="C1008" s="178"/>
      <c r="D1008" s="178"/>
      <c r="E1008" s="178"/>
      <c r="F1008" s="178"/>
      <c r="G1008" s="178"/>
    </row>
    <row r="1009" spans="1:7" ht="12.75">
      <c r="A1009" s="178"/>
      <c r="B1009" s="178"/>
      <c r="C1009" s="178"/>
      <c r="D1009" s="178"/>
      <c r="E1009" s="178"/>
      <c r="F1009" s="178"/>
      <c r="G1009" s="178"/>
    </row>
    <row r="1010" spans="1:7" ht="12.75">
      <c r="A1010" s="178"/>
      <c r="B1010" s="178"/>
      <c r="C1010" s="178"/>
      <c r="D1010" s="178"/>
      <c r="E1010" s="178"/>
      <c r="F1010" s="178"/>
      <c r="G1010" s="178"/>
    </row>
    <row r="1011" spans="1:7" ht="12.75">
      <c r="A1011" s="178"/>
      <c r="B1011" s="178"/>
      <c r="C1011" s="178"/>
      <c r="D1011" s="178"/>
      <c r="E1011" s="178"/>
      <c r="F1011" s="178"/>
      <c r="G1011" s="178"/>
    </row>
    <row r="1012" spans="1:7" ht="12.75">
      <c r="A1012" s="178"/>
      <c r="B1012" s="178"/>
      <c r="C1012" s="178"/>
      <c r="D1012" s="178"/>
      <c r="E1012" s="178"/>
      <c r="F1012" s="178"/>
      <c r="G1012" s="178"/>
    </row>
    <row r="1013" spans="1:7" ht="12.75">
      <c r="A1013" s="178"/>
      <c r="B1013" s="178"/>
      <c r="C1013" s="178"/>
      <c r="D1013" s="178"/>
      <c r="E1013" s="178"/>
      <c r="F1013" s="178"/>
      <c r="G1013" s="178"/>
    </row>
  </sheetData>
  <printOptions/>
  <pageMargins left="0.75" right="0.75" top="1" bottom="1" header="0.5" footer="0.5"/>
  <pageSetup horizontalDpi="300" verticalDpi="300" orientation="portrait" paperSize="9" scale="6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Nowe Miasto n/Wartą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Mnich</dc:creator>
  <cp:keywords/>
  <dc:description/>
  <cp:lastModifiedBy>Elżbieta Mnich</cp:lastModifiedBy>
  <cp:lastPrinted>2006-12-06T07:26:56Z</cp:lastPrinted>
  <dcterms:created xsi:type="dcterms:W3CDTF">2000-11-07T08:41:02Z</dcterms:created>
  <dcterms:modified xsi:type="dcterms:W3CDTF">2006-12-06T07:40:06Z</dcterms:modified>
  <cp:category/>
  <cp:version/>
  <cp:contentType/>
  <cp:contentStatus/>
</cp:coreProperties>
</file>