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Zał. Nr 1" sheetId="1" r:id="rId1"/>
    <sheet name="Zał.nr 7" sheetId="2" r:id="rId2"/>
    <sheet name="Zał.nr 8" sheetId="3" r:id="rId3"/>
    <sheet name="Zał.nr 10" sheetId="4" r:id="rId4"/>
    <sheet name="Zał.nr 2" sheetId="5" r:id="rId5"/>
  </sheets>
  <definedNames>
    <definedName name="_xlnm.Print_Area" localSheetId="0">'Zał. Nr 1'!$A$1:$E$428</definedName>
    <definedName name="_xlnm.Print_Area" localSheetId="4">'Zał.nr 2'!$A$1:$G$686</definedName>
    <definedName name="_xlnm.Print_Area" localSheetId="1">'Zał.nr 7'!$A$1:$H$81</definedName>
    <definedName name="_xlnm.Print_Area" localSheetId="2">'Zał.nr 8'!$A$1:$I$53</definedName>
  </definedNames>
  <calcPr fullCalcOnLoad="1"/>
</workbook>
</file>

<file path=xl/sharedStrings.xml><?xml version="1.0" encoding="utf-8"?>
<sst xmlns="http://schemas.openxmlformats.org/spreadsheetml/2006/main" count="1704" uniqueCount="873">
  <si>
    <t>Dotacje celowe otrzymane z budżetu państwa</t>
  </si>
  <si>
    <t>na realizację zadań bieżących z zakresu</t>
  </si>
  <si>
    <t>administracji rządowej oraz innych zadań</t>
  </si>
  <si>
    <t>zleconych gminie (związkom gmin) ustawami</t>
  </si>
  <si>
    <t>750.75011</t>
  </si>
  <si>
    <t>Urzędy wojewódzkie</t>
  </si>
  <si>
    <t>Administracja publiczna</t>
  </si>
  <si>
    <t>750.75095</t>
  </si>
  <si>
    <t>751.75101</t>
  </si>
  <si>
    <t>754.75414</t>
  </si>
  <si>
    <t>Obrona cywilna</t>
  </si>
  <si>
    <t>Bezpieczeństwo publiczne i ochrona</t>
  </si>
  <si>
    <t>przeciwpożarowa</t>
  </si>
  <si>
    <t>Podatek dochodowy od osób fizycznych</t>
  </si>
  <si>
    <t>Podatek od działalności gospodarczej osób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</si>
  <si>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</si>
  <si>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</si>
  <si>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</si>
  <si>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</si>
  <si>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</si>
  <si>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</si>
  <si>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</t>
  </si>
  <si>
    <t>podatków i opłat</t>
  </si>
  <si>
    <t>756.75615</t>
  </si>
  <si>
    <t>Wpływy z podatku rolnego, podatku leśnego,</t>
  </si>
  <si>
    <t>Podatek od spadków i darowizn</t>
  </si>
  <si>
    <t>Podatek od posiadania psów</t>
  </si>
  <si>
    <t>5.</t>
  </si>
  <si>
    <t>801.80101.6050</t>
  </si>
  <si>
    <t>900.90015.4300</t>
  </si>
  <si>
    <t>Odsetki i dyskonto od krajowych skarbowych papierów wartościowych oraz od</t>
  </si>
  <si>
    <t>krajowych pożyczek i kredytów</t>
  </si>
  <si>
    <t>750.75011.4300</t>
  </si>
  <si>
    <t>900.90015.4210</t>
  </si>
  <si>
    <t>801.80146.2320</t>
  </si>
  <si>
    <t>Dotacje celowe otrzymane z budżetu państwa na</t>
  </si>
  <si>
    <t>Wpływy z opłaty produktowej</t>
  </si>
  <si>
    <t>900.90020</t>
  </si>
  <si>
    <t>Wpływy i wydatki związane z gromadzeniem</t>
  </si>
  <si>
    <t>środków z opłat produktowych</t>
  </si>
  <si>
    <t>Usługi opiekuńcze i specjalistyczne usługi opiekuńcze</t>
  </si>
  <si>
    <t>Zespoły obsługi ekonomiczno-administracyjnej szkół</t>
  </si>
  <si>
    <t>Urzędy gmin</t>
  </si>
  <si>
    <t>Dotacje celowe przekazane dla powiatu na zadania bieżące realizowane na</t>
  </si>
  <si>
    <t>podstawie porozumień (umów) miezy jednostkami samorządu terytorialnego</t>
  </si>
  <si>
    <t>zaliczanych do sektora finansów publicznych</t>
  </si>
  <si>
    <t>400.40001.0690</t>
  </si>
  <si>
    <t>400.40001.0830</t>
  </si>
  <si>
    <t>400.40001.0910</t>
  </si>
  <si>
    <t>Odsetki od nieterminowych wpłat z tytułu podatków</t>
  </si>
  <si>
    <t>i opłat</t>
  </si>
  <si>
    <t>400.40001</t>
  </si>
  <si>
    <t>Dostarczanie ciepła</t>
  </si>
  <si>
    <t>400.40002.0690</t>
  </si>
  <si>
    <t>400.40002.0830</t>
  </si>
  <si>
    <t>400.40002.0910</t>
  </si>
  <si>
    <t>400.40003.0830</t>
  </si>
  <si>
    <t xml:space="preserve">Wytwarzanie i zaopatrywanie w energię </t>
  </si>
  <si>
    <t>700.70005.0470</t>
  </si>
  <si>
    <t>700.70005.0690</t>
  </si>
  <si>
    <t>700.70005.0750</t>
  </si>
  <si>
    <t>700.70005.0760</t>
  </si>
  <si>
    <t>700.70005.0770</t>
  </si>
  <si>
    <t>700.70005.0910</t>
  </si>
  <si>
    <t>600.60095.6298</t>
  </si>
  <si>
    <t>gmin, powiatów (związkw powiatów), samorządów województw</t>
  </si>
  <si>
    <t>854.85412.2700</t>
  </si>
  <si>
    <t>Środki na dofinansowanie wlasnych zadań bieżących gmin</t>
  </si>
  <si>
    <t>(związków gmin), powiatów (związków powiatów), samorządów</t>
  </si>
  <si>
    <t>województw, pozyskane z innych źródeł</t>
  </si>
  <si>
    <t>Kolonie i obozyoraz inne formy wypoczynku dzieci i młodzieży</t>
  </si>
  <si>
    <t>szkolnej, a także szkolenia młodzieży</t>
  </si>
  <si>
    <t>700.70095.0970</t>
  </si>
  <si>
    <t>Wpływy z różnych dochodw</t>
  </si>
  <si>
    <t>900.90004.0970</t>
  </si>
  <si>
    <t>Wydatki inwestycyjne jednostek budżetowych (kanalizacja Wolica Kozia 433 460,06 zł,</t>
  </si>
  <si>
    <t>600.60013.6300</t>
  </si>
  <si>
    <t>Wydatki na pomoc finansowąudzielaną między jednostkami samorządu terytorialnego</t>
  </si>
  <si>
    <t>na dofinansowanie własnych zadań inwestycyjnych i zakupów inwestycyjnych</t>
  </si>
  <si>
    <t>600.60013</t>
  </si>
  <si>
    <t>Drogi publiczne wojewódzkie</t>
  </si>
  <si>
    <t>600.60016.4010</t>
  </si>
  <si>
    <t>600.60016.4110</t>
  </si>
  <si>
    <t>600.60016.4120</t>
  </si>
  <si>
    <t>900.90004.4010</t>
  </si>
  <si>
    <t>900.90004.4110</t>
  </si>
  <si>
    <t>900.90004.4120</t>
  </si>
  <si>
    <t xml:space="preserve">Wydatki inwestycyjne jednostek budżetowych </t>
  </si>
  <si>
    <t>801.80101.6060</t>
  </si>
  <si>
    <t>Miescie nad Wartą" 50 000 zł, boisko sportowe - 100 000 zł)</t>
  </si>
  <si>
    <t>801.80101.4228</t>
  </si>
  <si>
    <t>Zakup środków żywności ("Szkoła marzeń")</t>
  </si>
  <si>
    <t>801.80101.4229</t>
  </si>
  <si>
    <t>801.80101.4350</t>
  </si>
  <si>
    <t>801.80101.4580</t>
  </si>
  <si>
    <t>801.80104.4350</t>
  </si>
  <si>
    <t>801.80104.4580</t>
  </si>
  <si>
    <t>801.80104.6060</t>
  </si>
  <si>
    <t>801.80114.4350</t>
  </si>
  <si>
    <t>Zakaup usug dostępu do sieci Internet</t>
  </si>
  <si>
    <t>852.85219.4350</t>
  </si>
  <si>
    <t>wymiana sieci wodociągowej w Nowym Miescie nad Wartą 75 025,50 zł, podłączenie</t>
  </si>
  <si>
    <t>Wpływy z opłat za zarząd, użytkowanie i uzytkowanie</t>
  </si>
  <si>
    <t>wieczyste nieruchomości</t>
  </si>
  <si>
    <t>Wpływy z tytułu przekształcenia prawa wieczystego</t>
  </si>
  <si>
    <t>przysługującego osobom fizycznym w prawo własności</t>
  </si>
  <si>
    <t>Wpłaty z tytułu odpłatnego nabycia prawa własności</t>
  </si>
  <si>
    <t>700.70095.0690</t>
  </si>
  <si>
    <t>700.70095.0830</t>
  </si>
  <si>
    <t>700.70095.0910</t>
  </si>
  <si>
    <t>750.75011.2010</t>
  </si>
  <si>
    <t>750.75011.2360</t>
  </si>
  <si>
    <t>Dochody jednostek samorządu terytorialnego</t>
  </si>
  <si>
    <t>związane z realizacją zadań z zakresu administracji</t>
  </si>
  <si>
    <t>rządowej oraz innych zadań zleconych ustawami</t>
  </si>
  <si>
    <t>750.75023.0830</t>
  </si>
  <si>
    <t>751.75101.2010</t>
  </si>
  <si>
    <t>754.75414.2010</t>
  </si>
  <si>
    <t>756.75601.0350</t>
  </si>
  <si>
    <t>756.75615.0310</t>
  </si>
  <si>
    <t>756.75615.0320</t>
  </si>
  <si>
    <t>756.75615.0330</t>
  </si>
  <si>
    <t>756.75615.0340</t>
  </si>
  <si>
    <t>756.75615.0500</t>
  </si>
  <si>
    <t>756.75618.0410</t>
  </si>
  <si>
    <t>756.75618.0460</t>
  </si>
  <si>
    <t>756.75618.0480</t>
  </si>
  <si>
    <t>jednostek samorządu terytorialnego na podstawie ustaw</t>
  </si>
  <si>
    <t>Wpływy z opłat za zezwolenia na sprzedaż alkoholu</t>
  </si>
  <si>
    <t>756.75618.0490</t>
  </si>
  <si>
    <t>Wpływy z innych lokalnych opłat pobieranych przez</t>
  </si>
  <si>
    <t>jednostki samorządu terytorialnego na podstawie</t>
  </si>
  <si>
    <t>odrębnych ustaw</t>
  </si>
  <si>
    <t>756.75621.0010</t>
  </si>
  <si>
    <t>756.75621.0020</t>
  </si>
  <si>
    <t>fizycznych i od innych jednostek nieposiadających</t>
  </si>
  <si>
    <t>758.75801.2920</t>
  </si>
  <si>
    <t>758.75807.2920</t>
  </si>
  <si>
    <t>758.75807</t>
  </si>
  <si>
    <t>Część wyrównawcza subwencji ogólnej dla gmin</t>
  </si>
  <si>
    <t>758.75814.0920</t>
  </si>
  <si>
    <t>801.80101.0750</t>
  </si>
  <si>
    <t>801.80101.0830</t>
  </si>
  <si>
    <t>(związków gmin)</t>
  </si>
  <si>
    <t>801.80104.0750</t>
  </si>
  <si>
    <t>801.80104.0830</t>
  </si>
  <si>
    <t>Przedszkola</t>
  </si>
  <si>
    <t>801.80110.0750</t>
  </si>
  <si>
    <t>852.85203.2010</t>
  </si>
  <si>
    <t>852.85203</t>
  </si>
  <si>
    <t>852.85212.2010</t>
  </si>
  <si>
    <t>852.85212</t>
  </si>
  <si>
    <t>Świadczenia rodzinne oraz składki na ubezpieczenia</t>
  </si>
  <si>
    <t>emerytalne i rentowe z ubezpieczenia społecznego</t>
  </si>
  <si>
    <t>852.85213.2010</t>
  </si>
  <si>
    <t>852.85213</t>
  </si>
  <si>
    <t>oraz niektóre świadczenia rodzinne</t>
  </si>
  <si>
    <t>852.85214.2010</t>
  </si>
  <si>
    <t>852.85214</t>
  </si>
  <si>
    <t>852.85219.0920</t>
  </si>
  <si>
    <t>852.85219</t>
  </si>
  <si>
    <t>852.85228.0830</t>
  </si>
  <si>
    <t>852.85228</t>
  </si>
  <si>
    <t>Pomoc społeczna</t>
  </si>
  <si>
    <t>900.90001.0690</t>
  </si>
  <si>
    <t>900.90001.0830</t>
  </si>
  <si>
    <t>900.90001.0910</t>
  </si>
  <si>
    <t>900.90002.0910</t>
  </si>
  <si>
    <t>900.90002.0690</t>
  </si>
  <si>
    <t>900.90002.0830</t>
  </si>
  <si>
    <t>900.90020.0400</t>
  </si>
  <si>
    <t>Wytwarzanie i zaopatrywanie w energię elektryczną, gaz</t>
  </si>
  <si>
    <t>i wodę</t>
  </si>
  <si>
    <t>Urzędy naczelnych organów władzy państwowej, kontroli</t>
  </si>
  <si>
    <t>i ochrony prawa oraz sądownictwa</t>
  </si>
  <si>
    <t xml:space="preserve">                                                                                                 Rady Gminy Nowe Miasto nad Wartą</t>
  </si>
  <si>
    <t xml:space="preserve">                                                    Rady Gminy Nowe Miasto nad Wartą</t>
  </si>
  <si>
    <t xml:space="preserve">Dochody od osób prawnych, od osób fizycznych i od </t>
  </si>
  <si>
    <t>innych jednostek nieposiadających osobowości prawnej</t>
  </si>
  <si>
    <t>400.40002.4410</t>
  </si>
  <si>
    <t>Wydatki na pomoc finansową udzielaną między jednostkami samorządu</t>
  </si>
  <si>
    <t>terytorialnego na dofinansowanie własnych zadań inwestycyjnych i zakupów inwest.</t>
  </si>
  <si>
    <t>750.75023.4140</t>
  </si>
  <si>
    <t>Wpłaty na Państwowy Fundusz Rehabilitacji Osób Niepełnosprawnych</t>
  </si>
  <si>
    <t>756.75647.4210</t>
  </si>
  <si>
    <t>756.75647.4300</t>
  </si>
  <si>
    <t>756.75647</t>
  </si>
  <si>
    <t>Pobór podatków, opłat i niepodatkowych należności budżetowych</t>
  </si>
  <si>
    <t>Dochody od osób prawnych, od osób fizycznych i od innych jednostek</t>
  </si>
  <si>
    <t>nieposiadających osobowości prawnej oraz wydatki związane z ich poborem</t>
  </si>
  <si>
    <t>757.75702.8070</t>
  </si>
  <si>
    <t>757.75702</t>
  </si>
  <si>
    <t>Obsługa papierów wartościowych, kredytów i pożyczek jednostek samorządu</t>
  </si>
  <si>
    <t>terytorialnego</t>
  </si>
  <si>
    <t>Obsługa długu publicznego</t>
  </si>
  <si>
    <t>801.80104.4220</t>
  </si>
  <si>
    <t>801.80104.4430</t>
  </si>
  <si>
    <t>Odpisy na zakładowy fundusz swiadczeń socjalnych</t>
  </si>
  <si>
    <t>852.85203.4010</t>
  </si>
  <si>
    <t>852.85203.3020</t>
  </si>
  <si>
    <t>852.85203.4040</t>
  </si>
  <si>
    <t>852.85203.4110</t>
  </si>
  <si>
    <t>852.85203.4120</t>
  </si>
  <si>
    <t>852.85203.4210</t>
  </si>
  <si>
    <t>852.85203.4230</t>
  </si>
  <si>
    <t>852.85203.4260</t>
  </si>
  <si>
    <t>852.85203.4270</t>
  </si>
  <si>
    <t>852.85203.4300</t>
  </si>
  <si>
    <t>852.85203.4410</t>
  </si>
  <si>
    <t>852.85203.4430</t>
  </si>
  <si>
    <t>852.85203.4440</t>
  </si>
  <si>
    <t>852.85212.3110</t>
  </si>
  <si>
    <t>852.85212.4010</t>
  </si>
  <si>
    <t>852.85212.4110</t>
  </si>
  <si>
    <t>852.85212.4120</t>
  </si>
  <si>
    <t>852.85212.4210</t>
  </si>
  <si>
    <t>852.85212.4270</t>
  </si>
  <si>
    <t>852.85212.4300</t>
  </si>
  <si>
    <t>852.85212.4410</t>
  </si>
  <si>
    <t>852.85213.4130</t>
  </si>
  <si>
    <t>852.85214.3110</t>
  </si>
  <si>
    <t>852.85214.4110</t>
  </si>
  <si>
    <t>852.85215.3110</t>
  </si>
  <si>
    <t>852.85215</t>
  </si>
  <si>
    <t>852.85219.3020</t>
  </si>
  <si>
    <t>852.85219.4010</t>
  </si>
  <si>
    <t>852.85219.4040</t>
  </si>
  <si>
    <t>852.85219.4110</t>
  </si>
  <si>
    <t>852.85219.4120</t>
  </si>
  <si>
    <t>852.85219.4210</t>
  </si>
  <si>
    <t>852.85219.4260</t>
  </si>
  <si>
    <t>852.85219.4270</t>
  </si>
  <si>
    <t>852.85219.4300</t>
  </si>
  <si>
    <t>852.85219.4410</t>
  </si>
  <si>
    <t>852.85219.4430</t>
  </si>
  <si>
    <t>852.85219.4440</t>
  </si>
  <si>
    <t>852.85228.4300</t>
  </si>
  <si>
    <t>900.90003.4270</t>
  </si>
  <si>
    <t>Dochody od osób prawnych, od osób fizycznych i od innych jednostek nieposiadających</t>
  </si>
  <si>
    <t>osobowości prawnej oraz wydatki związane z ich poborem</t>
  </si>
  <si>
    <t>852.85295.2820</t>
  </si>
  <si>
    <t>852.85295</t>
  </si>
  <si>
    <t>Razem:</t>
  </si>
  <si>
    <t xml:space="preserve">Świadczenia rodzinne oraz składki na ubezpieczenia </t>
  </si>
  <si>
    <t>400.40003.0910</t>
  </si>
  <si>
    <t>400.40003</t>
  </si>
  <si>
    <t>Dostarczanie energii elektrycznej</t>
  </si>
  <si>
    <t xml:space="preserve"> oraz wydatki związane z ich poborem</t>
  </si>
  <si>
    <t>oraz wydatki związane z ich poborem</t>
  </si>
  <si>
    <t xml:space="preserve">Planowane </t>
  </si>
  <si>
    <t>852.85214.2030</t>
  </si>
  <si>
    <t>010.01030.4580</t>
  </si>
  <si>
    <t>700.70095.4170</t>
  </si>
  <si>
    <t>900.90001.4580</t>
  </si>
  <si>
    <t>801.80110.6050</t>
  </si>
  <si>
    <t>801.80130.6300</t>
  </si>
  <si>
    <t>801.80130</t>
  </si>
  <si>
    <t>Szkoły zawodowe</t>
  </si>
  <si>
    <t>852.85228.2010</t>
  </si>
  <si>
    <t>854.85446.4300</t>
  </si>
  <si>
    <t>852.85212.4040</t>
  </si>
  <si>
    <t>852.85212.4440</t>
  </si>
  <si>
    <t>Odsetki od nieterminowych wpłat z tytułu podatków i opłat</t>
  </si>
  <si>
    <t>podatku od czynności cywilnoprawnych, podatków i opłat</t>
  </si>
  <si>
    <t>lokalnych od osób prawnych i innych jednostek organiz.</t>
  </si>
  <si>
    <t>Wpływy z podatku rolnego, podatku leśnego, podatku</t>
  </si>
  <si>
    <t xml:space="preserve">od spadków i darowizn, podatku od czynności </t>
  </si>
  <si>
    <t xml:space="preserve">cywilnoprawnych oraz podatków i opłat lokalnych od osób </t>
  </si>
  <si>
    <t>fizycznych</t>
  </si>
  <si>
    <t>Wpływy z podatku dochodowego od osób fizycznych</t>
  </si>
  <si>
    <t>756.75616.</t>
  </si>
  <si>
    <t>756.75616.0310</t>
  </si>
  <si>
    <t>756.75616.0320</t>
  </si>
  <si>
    <t>756.75616.0330</t>
  </si>
  <si>
    <t>756.75616.0340</t>
  </si>
  <si>
    <t>756.75616.0360</t>
  </si>
  <si>
    <t>756.75616.0370</t>
  </si>
  <si>
    <t>756.75616.0430</t>
  </si>
  <si>
    <t>756.75616.0500</t>
  </si>
  <si>
    <t>852.85228.2360</t>
  </si>
  <si>
    <t>oraz innych umów o podobnym charakterze</t>
  </si>
  <si>
    <t>oraz prawa użytkowania wieczystego nieruchomości</t>
  </si>
  <si>
    <t>756.75647.0690</t>
  </si>
  <si>
    <t>756.75647.0910</t>
  </si>
  <si>
    <t>Pobór podatków, opłat i niepodatkowych należności</t>
  </si>
  <si>
    <t>budżetowych</t>
  </si>
  <si>
    <t>realizację własnych zadań bieżących gmin (związków</t>
  </si>
  <si>
    <t>gmin)</t>
  </si>
  <si>
    <t xml:space="preserve">dochody </t>
  </si>
  <si>
    <t>600.60014</t>
  </si>
  <si>
    <t>Drogi publiczne powiatowe</t>
  </si>
  <si>
    <t>Dotacja</t>
  </si>
  <si>
    <t>400.40002.4170</t>
  </si>
  <si>
    <t>Udzielone pożyczki i kredyty</t>
  </si>
  <si>
    <t>Środki własne</t>
  </si>
  <si>
    <t>społecznej oraz niektóre świadczenia rodzinne</t>
  </si>
  <si>
    <t xml:space="preserve">osoby pobierające niektóre świadczenia z pomocy </t>
  </si>
  <si>
    <t xml:space="preserve">Składki na ubezpieczenia zdrowotne opłacane za </t>
  </si>
  <si>
    <t xml:space="preserve">Zasiłki i pomoc w naturze oraz składki na </t>
  </si>
  <si>
    <t>Dotacje</t>
  </si>
  <si>
    <t>kontroli i ochrony prawa</t>
  </si>
  <si>
    <t xml:space="preserve">Urzędy naczelnych organów władzy państwowej, </t>
  </si>
  <si>
    <t>750.75095.4210</t>
  </si>
  <si>
    <t>750.75095.4300</t>
  </si>
  <si>
    <t>801.80101.6339</t>
  </si>
  <si>
    <t>Dotacje celowe otrzymane z budżetu państwa na realizację</t>
  </si>
  <si>
    <t>inwestycji i zakupów inwestycyjnych własnych gmin</t>
  </si>
  <si>
    <t>("Budowa środowiskowej sali gimnastycznej w Boguszynie")</t>
  </si>
  <si>
    <t>801.80101.6298</t>
  </si>
  <si>
    <t>Środki na dofinansowanie własnych inwestycji gmin</t>
  </si>
  <si>
    <t xml:space="preserve">Różne opłaty i składki </t>
  </si>
  <si>
    <t>Wydatki inwestycyjne jednostek budżetowych (droga Boguszynek 550 000 zł,</t>
  </si>
  <si>
    <t>Wydatki inwestycyjne jednostek budżetowych ("Budowa hali sportowej w Nowym</t>
  </si>
  <si>
    <t>900.90015.6050</t>
  </si>
  <si>
    <t>Wydatki inwestycyjne jednostek budżetowych (wykonanie oświetlenia Rynku</t>
  </si>
  <si>
    <t>600.60095.6058</t>
  </si>
  <si>
    <t>600.60095.6059</t>
  </si>
  <si>
    <t>Planowane wydatki</t>
  </si>
  <si>
    <t xml:space="preserve">                                                                                                                                      Załącznik Nr 10 do Uchwały Nr XXXIX/284/2006</t>
  </si>
  <si>
    <t xml:space="preserve">                                                                                                                                      z dnia 29 czerwca 2006r.</t>
  </si>
  <si>
    <t xml:space="preserve">                                                                                                 Załącznik Nr 1 do Uchwały Nr XXXIX/284/2006</t>
  </si>
  <si>
    <t xml:space="preserve">                                                                                                 z dnia 29 czerwca 2006r.</t>
  </si>
  <si>
    <t>801.80101.2030</t>
  </si>
  <si>
    <t xml:space="preserve">                                                                                                                                                               Załacznik Nr 7 do Uchwały Nr XXXIX/284/2006</t>
  </si>
  <si>
    <t xml:space="preserve">                                                                                                                                                               z dnia 29 czerwca 2006r.</t>
  </si>
  <si>
    <t>854.85415.4170</t>
  </si>
  <si>
    <t>801.80101.3260</t>
  </si>
  <si>
    <t xml:space="preserve">               Załącznik Nr 8 do Uchwały Nr XXXIX/284/2006</t>
  </si>
  <si>
    <t xml:space="preserve">               z dnia 29 czerwca 2006r.</t>
  </si>
  <si>
    <t xml:space="preserve">                                                    Załacznik Nr 2 do Uchwały Nr XXXIX/284/2006</t>
  </si>
  <si>
    <t xml:space="preserve">                                                    z dnia 29czerwca 2006r.</t>
  </si>
  <si>
    <t>ocieplenie zbiornika wody pitnej przy hydrofornii Nowe Miasto n/W 15 340,00 zł).</t>
  </si>
  <si>
    <t>zbiornika wody pitnej przy hydrofornii w Nowym Mieście n/W   11 000,00 zł,</t>
  </si>
  <si>
    <t>7.</t>
  </si>
  <si>
    <t>8.</t>
  </si>
  <si>
    <t>Plan finansowy dotacji i wydatków na realizację własnych zadań bieżących</t>
  </si>
  <si>
    <t>Gminy Nowe Miasto nad Wartą w 2006r.</t>
  </si>
  <si>
    <t xml:space="preserve">realizację własnych zadań bieżących gmin </t>
  </si>
  <si>
    <t>przychody</t>
  </si>
  <si>
    <t>854.85401.4220</t>
  </si>
  <si>
    <t>852.85203.0960</t>
  </si>
  <si>
    <t>854.85401.4210</t>
  </si>
  <si>
    <t>1. Zadłużenie gminy na początek roku budżetowego</t>
  </si>
  <si>
    <t>2. Planowane w budżecie przychody z tyt. kredytów i pożyczek, papierów wartościowych</t>
  </si>
  <si>
    <t>3. Kwota przewidziana w budżecie na spłatę zadłużeń:</t>
  </si>
  <si>
    <t xml:space="preserve">  </t>
  </si>
  <si>
    <t xml:space="preserve">a) </t>
  </si>
  <si>
    <t>kredytów i pożyczek</t>
  </si>
  <si>
    <t xml:space="preserve">b) </t>
  </si>
  <si>
    <t>odsetek</t>
  </si>
  <si>
    <t>c)</t>
  </si>
  <si>
    <t>papierów wartościowych</t>
  </si>
  <si>
    <t>d)</t>
  </si>
  <si>
    <t xml:space="preserve">         Razem :</t>
  </si>
  <si>
    <t>6. Łączna kwota do spłaty rat kredytów i pożyczek wraz z odsetkami w stosunku</t>
  </si>
  <si>
    <t xml:space="preserve">    gminy (poz.4 / poz.5) w tym roku budżetowym wynosić będzie</t>
  </si>
  <si>
    <t>Nazwa paragrafu</t>
  </si>
  <si>
    <t>rozchody</t>
  </si>
  <si>
    <t>6.</t>
  </si>
  <si>
    <t>Przychody z zaciągniętych pożyczek i kredytów</t>
  </si>
  <si>
    <t>na rynku krajowym</t>
  </si>
  <si>
    <t>Nadwyżki z lat ubiegłych</t>
  </si>
  <si>
    <t>ubezpieczenia emerytalne i rentowe</t>
  </si>
  <si>
    <t>Dochody z najmu i dzierżawy składników majątkowych</t>
  </si>
  <si>
    <t>Skarbu Państwa, jedn.sam.teryt. lub innych jednostek</t>
  </si>
  <si>
    <t>fizycznych, opłacany w formie karty podatkowej</t>
  </si>
  <si>
    <t>4. Prognozowana kwota długu na dzień 31.12.2006r. (poz.1+2-3a-3c)</t>
  </si>
  <si>
    <t>5. Planowane dochody budżetu gminy na 2006 rok</t>
  </si>
  <si>
    <t xml:space="preserve">    do planowanych dochodów gminy na 2006r. (poz.3(a+b+c+d)/poz.5) wynosi</t>
  </si>
  <si>
    <t>854.85401.0830</t>
  </si>
  <si>
    <t>600.60016.0690</t>
  </si>
  <si>
    <t>600.60016.4430</t>
  </si>
  <si>
    <t>851.85154.4170</t>
  </si>
  <si>
    <t>Wynagrodzenia bezosobowe</t>
  </si>
  <si>
    <t>900.90001.4170</t>
  </si>
  <si>
    <t>900.90002.4170</t>
  </si>
  <si>
    <t>754.75412.4170</t>
  </si>
  <si>
    <t>921.92109.2480</t>
  </si>
  <si>
    <t>921.92116.2480</t>
  </si>
  <si>
    <t>Dotacja podmiotowa z budżetu dla samorządowej instytucji kultury</t>
  </si>
  <si>
    <t>Planowane dochody budżetu Gminy Nowe Miasto nad Wartą na 2006r.</t>
  </si>
  <si>
    <t>Dotyczy: prognozy długu Gminy Nowe Miasto nad Wartą na 2006r.</t>
  </si>
  <si>
    <t xml:space="preserve">               Rady Gminy Nowe Miasto nad Wartą</t>
  </si>
  <si>
    <t xml:space="preserve">                    Przychody i rozchody budżetu gminy Nowe Miasto nad Wartą w 2006r.</t>
  </si>
  <si>
    <t>Dotyczy: prognozy długu Gminy Nowe Miasto n/Wartą na 2007r.</t>
  </si>
  <si>
    <t>5. Planowane dochody budżetu gminy na 2007 rok</t>
  </si>
  <si>
    <t>4. Prognozowana kwota długu na dzień 31.12.2007r. (poz.1+2-3a-3c)</t>
  </si>
  <si>
    <t xml:space="preserve">    do planowanych dochodów gminy na 2007r. (poz.3(a+b+c+d)/poz.5) wynosi</t>
  </si>
  <si>
    <t>7. Stosunek łącznej kwoty długu na koniec roku budżetowego do dochodów</t>
  </si>
  <si>
    <t>Transport i łaczność</t>
  </si>
  <si>
    <t>400.40002.4280</t>
  </si>
  <si>
    <t>Zakup usług zdrowotnych</t>
  </si>
  <si>
    <t>600.60014.2710</t>
  </si>
  <si>
    <t>Wydatki na pomoc finansową udzielaną między jednostkami samorządu terytorialnego</t>
  </si>
  <si>
    <t>na dofinansowanie własnych zadań bieżących</t>
  </si>
  <si>
    <t>700.70095.4280</t>
  </si>
  <si>
    <t>750.75023.4280</t>
  </si>
  <si>
    <t>801.80101.6058</t>
  </si>
  <si>
    <t>852.85219.2030</t>
  </si>
  <si>
    <t>Planowane wydatki budżetu Gminy Nowe Miasto nad Wartą na 2006 rok</t>
  </si>
  <si>
    <t>852.85295.2030</t>
  </si>
  <si>
    <t>Pozostała działaność</t>
  </si>
  <si>
    <t>852.85203.2360</t>
  </si>
  <si>
    <t>Otrzymane spadki, zapisy i darowizny w formie pieniężnej</t>
  </si>
  <si>
    <t>801.80101.2708</t>
  </si>
  <si>
    <t>Środki na dofinansowanie własnych zadań bieżących gmin,</t>
  </si>
  <si>
    <t>(związków gmin), powiatów, (związków powiatów),</t>
  </si>
  <si>
    <t>samorządów województw, pozyskane z innych żródeł</t>
  </si>
  <si>
    <t>801.80101.2709</t>
  </si>
  <si>
    <t>801.80101.4170</t>
  </si>
  <si>
    <t>801.80101.4280</t>
  </si>
  <si>
    <t>801.80104.4170</t>
  </si>
  <si>
    <t>801.80104.4280</t>
  </si>
  <si>
    <t>801.80103.3020</t>
  </si>
  <si>
    <t>801.80103.4010</t>
  </si>
  <si>
    <t>801.80103.4040</t>
  </si>
  <si>
    <t>801.80103.4110</t>
  </si>
  <si>
    <t>801.80103.4120</t>
  </si>
  <si>
    <t>801.80103.4210</t>
  </si>
  <si>
    <t>801.80103.4240</t>
  </si>
  <si>
    <t>801.80103.4260</t>
  </si>
  <si>
    <t>801.80103.4270</t>
  </si>
  <si>
    <t>801.80103.4280</t>
  </si>
  <si>
    <t>801.80103.4300</t>
  </si>
  <si>
    <t>801.80103.4410</t>
  </si>
  <si>
    <t>801.80103.4440</t>
  </si>
  <si>
    <t>801.80103</t>
  </si>
  <si>
    <t>Oddziały przedszkolne w szkołach podstawowych</t>
  </si>
  <si>
    <t>801.80110.4170</t>
  </si>
  <si>
    <t>801.80110.4280</t>
  </si>
  <si>
    <t>801.80110.4350</t>
  </si>
  <si>
    <t>Zakup usług dostępu do sieci Internet</t>
  </si>
  <si>
    <t>801.80114.4280</t>
  </si>
  <si>
    <t>854.85401.4280</t>
  </si>
  <si>
    <t>854.85412.4300</t>
  </si>
  <si>
    <t>Kolonie i obozy oraz inne formy wypoczynku dzieci i młodzieży szkolnej, a także</t>
  </si>
  <si>
    <t>szkolenia młodzieży</t>
  </si>
  <si>
    <t>854.85412</t>
  </si>
  <si>
    <t>754.75414.4170</t>
  </si>
  <si>
    <t>852.85203.4170</t>
  </si>
  <si>
    <t>852.85203.4280</t>
  </si>
  <si>
    <t>852.85219.4280</t>
  </si>
  <si>
    <t>852.85218.4350</t>
  </si>
  <si>
    <t>852.85212.4430</t>
  </si>
  <si>
    <t>852.85219.6060</t>
  </si>
  <si>
    <t>Wydatki na zakupy inwestycyjne jedn.budżetowych</t>
  </si>
  <si>
    <t>852.85295.3110</t>
  </si>
  <si>
    <t>801.80101.4118</t>
  </si>
  <si>
    <t>801.80101.4119</t>
  </si>
  <si>
    <t>Składki na ubezpieczenia społeczne ("Szkoła marzeń")</t>
  </si>
  <si>
    <t>801.80101.4128</t>
  </si>
  <si>
    <t>801.80101.4129</t>
  </si>
  <si>
    <t>Składki na Fundusz Pracy (Szkoła marzeń")</t>
  </si>
  <si>
    <t>801.80101.4178</t>
  </si>
  <si>
    <t>801.80101.4179</t>
  </si>
  <si>
    <t>Wynagrodzenia bezosobowe ("Szkoła marzeń")</t>
  </si>
  <si>
    <t>801.80101.4218</t>
  </si>
  <si>
    <t>801.80101.4219</t>
  </si>
  <si>
    <t>Zakup materiałów i wyposażenia ("Szkoła marzeń")</t>
  </si>
  <si>
    <t>801.80101.4248</t>
  </si>
  <si>
    <t>801.80101.4249</t>
  </si>
  <si>
    <t>Zakup pomocy naukowych, dydaktycznych i książek ("Szkoła marzeń")</t>
  </si>
  <si>
    <t>801.80101.4308</t>
  </si>
  <si>
    <t>801.80101.4309</t>
  </si>
  <si>
    <t>Zakup usług pozostałych ("Szkoła marzeń")</t>
  </si>
  <si>
    <t>Infrastruktura wodociagowa i sanitacyjna wsi</t>
  </si>
  <si>
    <t>Wydatki inwestycyjne jednostek budżetowych (aranżacja Rynku Nowe Miasto n/W)</t>
  </si>
  <si>
    <t>600.60095</t>
  </si>
  <si>
    <t>750.75023.4350</t>
  </si>
  <si>
    <t>710.71004.4300</t>
  </si>
  <si>
    <t>710.71004</t>
  </si>
  <si>
    <t>Plany zagospodarowania przestrzennego</t>
  </si>
  <si>
    <t>Działalność usługowa</t>
  </si>
  <si>
    <t>750.75023.6060</t>
  </si>
  <si>
    <t>Wydatki na zakupy inwestycyjne jednostek budżetowych</t>
  </si>
  <si>
    <t>750.75075.4210</t>
  </si>
  <si>
    <t>750.75075.4300</t>
  </si>
  <si>
    <t>750.75075.4170</t>
  </si>
  <si>
    <t>750.75075</t>
  </si>
  <si>
    <t>Promocja jednostek samorządu terytorialnego</t>
  </si>
  <si>
    <t>754.75412.4110</t>
  </si>
  <si>
    <t>754.75412.4120</t>
  </si>
  <si>
    <t>854.85415.3240</t>
  </si>
  <si>
    <t>854.85415.3260</t>
  </si>
  <si>
    <t>Stypendia dla uczniów</t>
  </si>
  <si>
    <t>Inne formy pomocy dla uczniów</t>
  </si>
  <si>
    <t>854.85415.4210</t>
  </si>
  <si>
    <t>854.85415.4300</t>
  </si>
  <si>
    <t>854.85415.4410</t>
  </si>
  <si>
    <t>zleconych do realizacji stowarzyszeniom</t>
  </si>
  <si>
    <t xml:space="preserve">Dotacja celowa z budżetu na fin.lub dofin.zadań </t>
  </si>
  <si>
    <t>854.85415.4010</t>
  </si>
  <si>
    <t>854.85415.4110</t>
  </si>
  <si>
    <t>854.85415.4120</t>
  </si>
  <si>
    <t>854.85415.4440</t>
  </si>
  <si>
    <t>854.85415.4040</t>
  </si>
  <si>
    <t>854.85415</t>
  </si>
  <si>
    <t>Pomoc materialna dla uczniów</t>
  </si>
  <si>
    <t>852.85202.4330</t>
  </si>
  <si>
    <t>Zakup usług przez jednostki samorządu terytorialnego</t>
  </si>
  <si>
    <t>od innych jednostek samorządu terytorialnego</t>
  </si>
  <si>
    <t>852.85202</t>
  </si>
  <si>
    <t>Domy pomocy społecznej</t>
  </si>
  <si>
    <t>Wydatki inwestycyjne jednostek budżetowych (sala gimnastyczna w Boguszynie)</t>
  </si>
  <si>
    <t>801.80101.6059</t>
  </si>
  <si>
    <t>900.90001.4280</t>
  </si>
  <si>
    <t>900.90002.4280</t>
  </si>
  <si>
    <t>801.80104.6050</t>
  </si>
  <si>
    <t>Wydatki inwestycyjne jednostek budżetowych (wykon.ogrzw.gazowego w przedszkolu</t>
  </si>
  <si>
    <t>Chocicza)</t>
  </si>
  <si>
    <t>ul.Ogrodowa w Boguszynie 100 000 zł, ul. Krótka w Boguszynie 50 000 zł,</t>
  </si>
  <si>
    <t>parking przed budynkiem banku w Nowym Mieście n/W 20 000,00 zł)</t>
  </si>
  <si>
    <t>w Nowym Mieście n/Wartą 100 000 zł, wykonanie oświetlenia na wsiach 110 000 zł)</t>
  </si>
  <si>
    <t>600.60016.4440</t>
  </si>
  <si>
    <t>754.75411</t>
  </si>
  <si>
    <t>Komendy powiatowe Państwowej Straży Pożarnej</t>
  </si>
  <si>
    <t>801.80114.440</t>
  </si>
  <si>
    <t>801.80114.6060</t>
  </si>
  <si>
    <t>921.92120</t>
  </si>
  <si>
    <t>Ochrona zabytków i opieka nad zabytkami</t>
  </si>
  <si>
    <t>801.80195.4170</t>
  </si>
  <si>
    <t>kanalizacja Kolniczki 15 000,00 zł, kanalizacja Boguszyn 279 162,00 zł,</t>
  </si>
  <si>
    <t>Wydatki osobowe niezaliczone do wynagrodzeń</t>
  </si>
  <si>
    <t>020.02001.0750</t>
  </si>
  <si>
    <t>020.02001</t>
  </si>
  <si>
    <t>Gospodarka leśna</t>
  </si>
  <si>
    <t>Wpływy z opłaty targowej</t>
  </si>
  <si>
    <t>Wpływy z różnych opłat</t>
  </si>
  <si>
    <t>Pozostałe odsetki</t>
  </si>
  <si>
    <t>Wpływy z opłaty skarbowej</t>
  </si>
  <si>
    <t>756.75618</t>
  </si>
  <si>
    <t>756.75621</t>
  </si>
  <si>
    <t>Udziały gmin w podatkach stanowiących</t>
  </si>
  <si>
    <t>dochód budżetu państwa</t>
  </si>
  <si>
    <t>Dochody od osób prawnych, od osób</t>
  </si>
  <si>
    <t>Subwencje ogólne z budżetu państwa</t>
  </si>
  <si>
    <t>758.75801</t>
  </si>
  <si>
    <t>Część oświatowa subwencji ogólnej dla</t>
  </si>
  <si>
    <t>jednostek samorządu terytorialnego</t>
  </si>
  <si>
    <t>758.75814</t>
  </si>
  <si>
    <t>Różne rozliczenia finansowe</t>
  </si>
  <si>
    <t>Różne rozliczenia</t>
  </si>
  <si>
    <t>801.80101</t>
  </si>
  <si>
    <t>Szkoły podstawowe</t>
  </si>
  <si>
    <t>Oświata i wychowanie</t>
  </si>
  <si>
    <t>1.</t>
  </si>
  <si>
    <t>2.</t>
  </si>
  <si>
    <t>3.</t>
  </si>
  <si>
    <t>elektryczną, gaz i wodę</t>
  </si>
  <si>
    <t>Przeciwdziałanie alkoholizmowi</t>
  </si>
  <si>
    <t>Edukacyjna opieka wychowawcza</t>
  </si>
  <si>
    <t>Kultura i ochrona dziedzictwa narodowego</t>
  </si>
  <si>
    <t>400.40002</t>
  </si>
  <si>
    <t>Dostarczanie wody</t>
  </si>
  <si>
    <t>851.85154</t>
  </si>
  <si>
    <t>Ośrodki wsparcia</t>
  </si>
  <si>
    <t>Zasiłki i pomoc w naturze oraz składki na</t>
  </si>
  <si>
    <t>Ośrodki pomocy społecznej</t>
  </si>
  <si>
    <t>900.90001</t>
  </si>
  <si>
    <t>Gospodarka ściekowa i ochrona wód</t>
  </si>
  <si>
    <t>900.90002</t>
  </si>
  <si>
    <t>Gospodarka odpadami</t>
  </si>
  <si>
    <t>900.90004</t>
  </si>
  <si>
    <t>Utrzymanie zieleni w miastach i gminach</t>
  </si>
  <si>
    <t>921.92109</t>
  </si>
  <si>
    <t>Domy i ośrodki kultury, świetlice i kluby</t>
  </si>
  <si>
    <t>921.92116</t>
  </si>
  <si>
    <t>Biblioteki</t>
  </si>
  <si>
    <t>Ochrona zdrowia</t>
  </si>
  <si>
    <t>Razem :</t>
  </si>
  <si>
    <t>wydatki</t>
  </si>
  <si>
    <t>Transport i łączność</t>
  </si>
  <si>
    <t>Nauka</t>
  </si>
  <si>
    <t>Kultura fizyczna i sport</t>
  </si>
  <si>
    <t>Zakup materiałów i wyposażenia</t>
  </si>
  <si>
    <t>Zakup usług remontowych</t>
  </si>
  <si>
    <t>010.01010.6050</t>
  </si>
  <si>
    <t>010.01010</t>
  </si>
  <si>
    <t>Infrastruktura wodociągowa i sanitacyjna wsi</t>
  </si>
  <si>
    <t>400.40002.4010</t>
  </si>
  <si>
    <t>Wynagrodzenia osobowe pracowników</t>
  </si>
  <si>
    <t>400.40002.4040</t>
  </si>
  <si>
    <t>Dodatkowe wynagrodzenie roczne</t>
  </si>
  <si>
    <t>400.40002.4110</t>
  </si>
  <si>
    <t>Składki na ubezpieczenia społeczne</t>
  </si>
  <si>
    <t>400.40002.4120</t>
  </si>
  <si>
    <t>Składki na Fundusz Pracy</t>
  </si>
  <si>
    <t>400.40002.4210</t>
  </si>
  <si>
    <t>Zmiany</t>
  </si>
  <si>
    <t>Planow.dochody</t>
  </si>
  <si>
    <t>po zmianie</t>
  </si>
  <si>
    <t>010.01010.6290</t>
  </si>
  <si>
    <t>Środki na dofinansowanie własnych inwestycji gmin (związków</t>
  </si>
  <si>
    <t>gmin), powiatów (związków powiatów), samorządów województw</t>
  </si>
  <si>
    <t>pozyskane z innych źródeł</t>
  </si>
  <si>
    <t>010.01010.6298</t>
  </si>
  <si>
    <t>010.01010.6299</t>
  </si>
  <si>
    <t>O10</t>
  </si>
  <si>
    <t>854.85415.2030</t>
  </si>
  <si>
    <t>Dotacje celowe przekazane z budżetu panstwa na realizcaję</t>
  </si>
  <si>
    <t>własnych zadań bieżących gmin</t>
  </si>
  <si>
    <t>Planowane dochody</t>
  </si>
  <si>
    <t xml:space="preserve">                                                                                                                                                               Rady Gminy Nowe Miasto nad Wartą</t>
  </si>
  <si>
    <t xml:space="preserve">                                                                                                                                      Rady Gminy Nowe Miasto nad Wartą</t>
  </si>
  <si>
    <t>010.01010.6058</t>
  </si>
  <si>
    <t>010.01010.6059</t>
  </si>
  <si>
    <t>730.73007.2700</t>
  </si>
  <si>
    <t>854.85401.0970</t>
  </si>
  <si>
    <t>801.80104.0970</t>
  </si>
  <si>
    <t>852.85295.0970</t>
  </si>
  <si>
    <t>Wpływy z róznych dochodów</t>
  </si>
  <si>
    <t xml:space="preserve">Kanalizacja Wolica Nowa 300 000,00 zł, przebudowa i modernizacja stacji </t>
  </si>
  <si>
    <t>uzdatniania wody w Wolicy Nowej 300 000,00 zł, modernizacja ujęcia wody oraz</t>
  </si>
  <si>
    <t>Wydatki inwestycyjne jednostek budżetowych (modernizacja ujęcia wody oraz</t>
  </si>
  <si>
    <t>wymiana sieci wodociagowej w Nowym Mieście nad Wartą)</t>
  </si>
  <si>
    <t>600.60016.0970</t>
  </si>
  <si>
    <t>Wpływy z różnych dochodów</t>
  </si>
  <si>
    <t>400.40002.4260</t>
  </si>
  <si>
    <t>Zakup energii</t>
  </si>
  <si>
    <t>400.40002.4270</t>
  </si>
  <si>
    <t>400.40002.4300</t>
  </si>
  <si>
    <t>Zakup usług pozostałych</t>
  </si>
  <si>
    <t>Podróże służbowe krajowe</t>
  </si>
  <si>
    <t>400.40002.4430</t>
  </si>
  <si>
    <t>Różne opłaty i składki</t>
  </si>
  <si>
    <t>400.40002.4440</t>
  </si>
  <si>
    <t>600.60016.4210</t>
  </si>
  <si>
    <t>600.60016.4270</t>
  </si>
  <si>
    <t>600.60016.4300</t>
  </si>
  <si>
    <t>600.60016.6050</t>
  </si>
  <si>
    <t>700.70005.4300</t>
  </si>
  <si>
    <t>700.70095.4010</t>
  </si>
  <si>
    <t>700.70095.4040</t>
  </si>
  <si>
    <t>700.70095.4110</t>
  </si>
  <si>
    <t>700.70095.4120</t>
  </si>
  <si>
    <t>700.70095.4210</t>
  </si>
  <si>
    <t>700.70095.4260</t>
  </si>
  <si>
    <t>700.70095.4270</t>
  </si>
  <si>
    <t>700.70095.4300</t>
  </si>
  <si>
    <t>700.70095.4410</t>
  </si>
  <si>
    <t>700.70095.4430</t>
  </si>
  <si>
    <t>700.70095.4440</t>
  </si>
  <si>
    <t>Odpisy na zakładowy świadczeń socjanych</t>
  </si>
  <si>
    <t>730.73007.4210</t>
  </si>
  <si>
    <t>730.73007.4300</t>
  </si>
  <si>
    <t>750.75011.4010</t>
  </si>
  <si>
    <t>750.75011.4110</t>
  </si>
  <si>
    <t>750.75011.4120</t>
  </si>
  <si>
    <t>750.75011.4210</t>
  </si>
  <si>
    <t>750.75022.3030</t>
  </si>
  <si>
    <t>Różne wydatki na rzecz osób fizycznych</t>
  </si>
  <si>
    <t>750.75022.4210</t>
  </si>
  <si>
    <t>750.75022.4300</t>
  </si>
  <si>
    <t>750.75022.4410</t>
  </si>
  <si>
    <t>750.75023.4010</t>
  </si>
  <si>
    <t>750.75023.4040</t>
  </si>
  <si>
    <t>750.75023.4110</t>
  </si>
  <si>
    <t>750.75023.4120</t>
  </si>
  <si>
    <t>750.75023.4210</t>
  </si>
  <si>
    <t>750.75023.4260</t>
  </si>
  <si>
    <t>750.75023.4270</t>
  </si>
  <si>
    <t>750.75023.4300</t>
  </si>
  <si>
    <t>750.75023.4410</t>
  </si>
  <si>
    <t>750.75023.4430</t>
  </si>
  <si>
    <t>750.75023.4440</t>
  </si>
  <si>
    <t>750.75095.4100</t>
  </si>
  <si>
    <t>Wynagrodzenia agencyjno-prowizyjne</t>
  </si>
  <si>
    <t>750.75095.4430</t>
  </si>
  <si>
    <t>754.75412.4210</t>
  </si>
  <si>
    <t>754.75412.4260</t>
  </si>
  <si>
    <t>754.75412.4270</t>
  </si>
  <si>
    <t>754.75412.4300</t>
  </si>
  <si>
    <t>754.75412.4410</t>
  </si>
  <si>
    <t>754.75412.4430</t>
  </si>
  <si>
    <t>Ochotnicze straże pożarne</t>
  </si>
  <si>
    <t>754.75414.4210</t>
  </si>
  <si>
    <t>754.75414.4260</t>
  </si>
  <si>
    <t>754.75414.4300</t>
  </si>
  <si>
    <t>758.75818.4810</t>
  </si>
  <si>
    <t>Rezerwy</t>
  </si>
  <si>
    <t>Rezerwy ogólne i celowe</t>
  </si>
  <si>
    <t>801.80101.3020</t>
  </si>
  <si>
    <t>Wpłaty gmin na rzecz izb rolniczych w wysok. 2% uzysk. wpływ.z pod.rolnego</t>
  </si>
  <si>
    <t>801.80101.4010</t>
  </si>
  <si>
    <t>801.80101.4040</t>
  </si>
  <si>
    <t>801.80101.4110</t>
  </si>
  <si>
    <t>801.80101.4120</t>
  </si>
  <si>
    <t>801.80101.4210</t>
  </si>
  <si>
    <t>801.80101.4240</t>
  </si>
  <si>
    <t>801.80101.4260</t>
  </si>
  <si>
    <t>801.80101.4270</t>
  </si>
  <si>
    <t>801.80101.4300</t>
  </si>
  <si>
    <t>801.80101.4410</t>
  </si>
  <si>
    <t>801.80101.4430</t>
  </si>
  <si>
    <t>801.80101.4440</t>
  </si>
  <si>
    <t>801.80104.3020</t>
  </si>
  <si>
    <t>801.80104.4010</t>
  </si>
  <si>
    <t>801.80104.4040</t>
  </si>
  <si>
    <t>801.80104.4110</t>
  </si>
  <si>
    <t>801.80104.4120</t>
  </si>
  <si>
    <t>801.80104.4210</t>
  </si>
  <si>
    <t>Zakup środków żywności</t>
  </si>
  <si>
    <t>801.80104.4260</t>
  </si>
  <si>
    <t>801.80104.4270</t>
  </si>
  <si>
    <t>801.80104.4300</t>
  </si>
  <si>
    <t>801.80104.4410</t>
  </si>
  <si>
    <t>801.80104.4440</t>
  </si>
  <si>
    <t>801.80110.3020</t>
  </si>
  <si>
    <t>801.80110.4010</t>
  </si>
  <si>
    <t>801.80110.4040</t>
  </si>
  <si>
    <t>801.80110.4110</t>
  </si>
  <si>
    <t>801.80110.4120</t>
  </si>
  <si>
    <t>801.80110.4210</t>
  </si>
  <si>
    <t>801.80110.4240</t>
  </si>
  <si>
    <t>801.80110.4260</t>
  </si>
  <si>
    <t>801.80110.4270</t>
  </si>
  <si>
    <t>801.80110.4300</t>
  </si>
  <si>
    <t>801.80110.4410</t>
  </si>
  <si>
    <t>801.80110.4430</t>
  </si>
  <si>
    <t>801.80110.4440</t>
  </si>
  <si>
    <t>Gimnazja</t>
  </si>
  <si>
    <t>801.80113.4300</t>
  </si>
  <si>
    <t>Dowożenie uczniów do szkół</t>
  </si>
  <si>
    <t>801.80114.4010</t>
  </si>
  <si>
    <t>801.80114.4040</t>
  </si>
  <si>
    <t>801.80114.4110</t>
  </si>
  <si>
    <t>801.80114.4120</t>
  </si>
  <si>
    <t>801.80114.4210</t>
  </si>
  <si>
    <t>801.80114.4260</t>
  </si>
  <si>
    <t>801.80114.4270</t>
  </si>
  <si>
    <t>801.80114.4300</t>
  </si>
  <si>
    <t>801.80114.4410</t>
  </si>
  <si>
    <t>801.80114.4430</t>
  </si>
  <si>
    <t>851.85154.4110</t>
  </si>
  <si>
    <t>Skladki na ubezpieczenia społeczne</t>
  </si>
  <si>
    <t>851.85154.4120</t>
  </si>
  <si>
    <t>851.85154.4210</t>
  </si>
  <si>
    <t>851.85154.4260</t>
  </si>
  <si>
    <t>851.85154.4350</t>
  </si>
  <si>
    <t>921.92109.4350</t>
  </si>
  <si>
    <t>851.85154.4270</t>
  </si>
  <si>
    <t>851.85154.4300</t>
  </si>
  <si>
    <t>851.85154.4410</t>
  </si>
  <si>
    <t>851.85154.4430</t>
  </si>
  <si>
    <t>Skladki na Fundusz Pracy</t>
  </si>
  <si>
    <t>Zakup leków i materiałów medycznych</t>
  </si>
  <si>
    <t>Świadczenia społeczne</t>
  </si>
  <si>
    <t>Dodatki mieszkaniowe</t>
  </si>
  <si>
    <t>854.85401.4010</t>
  </si>
  <si>
    <t>854.85401.4040</t>
  </si>
  <si>
    <t>854.85401.4110</t>
  </si>
  <si>
    <t>854.85401.4120</t>
  </si>
  <si>
    <t>854.85401.4440</t>
  </si>
  <si>
    <t>Świetlice szkolne</t>
  </si>
  <si>
    <t>900.90001.4010</t>
  </si>
  <si>
    <t>900.90001.4040</t>
  </si>
  <si>
    <t>900.90001.4110</t>
  </si>
  <si>
    <t>900.90001.4120</t>
  </si>
  <si>
    <t>900.90001.4210</t>
  </si>
  <si>
    <t>900.90001.4260</t>
  </si>
  <si>
    <t>900.90001.4270</t>
  </si>
  <si>
    <t>900.90001.4300</t>
  </si>
  <si>
    <t xml:space="preserve">Zakup usług pozostałych </t>
  </si>
  <si>
    <t>900.90001.4410</t>
  </si>
  <si>
    <t>900.90001.4430</t>
  </si>
  <si>
    <t xml:space="preserve">Wpływy z innych opłat stanowiących dochody </t>
  </si>
  <si>
    <t>854.85446</t>
  </si>
  <si>
    <t>900.90001.4440</t>
  </si>
  <si>
    <t>900.90002.4010</t>
  </si>
  <si>
    <t>900.90002.4040</t>
  </si>
  <si>
    <t>900.90002.4110</t>
  </si>
  <si>
    <t>900.90002.4120</t>
  </si>
  <si>
    <t>900.90002.4210</t>
  </si>
  <si>
    <t>900.90002.4300</t>
  </si>
  <si>
    <t>900.90002.4430</t>
  </si>
  <si>
    <t>900.90002.4440</t>
  </si>
  <si>
    <t>900.90003.4210</t>
  </si>
  <si>
    <t>900.90003.4300</t>
  </si>
  <si>
    <t>Oczyszczanie miast i wsi</t>
  </si>
  <si>
    <t>900.90004.4210</t>
  </si>
  <si>
    <t>900.90004.4270</t>
  </si>
  <si>
    <t>900.90004.4300</t>
  </si>
  <si>
    <t>900.90015.4260</t>
  </si>
  <si>
    <t>900.90015.4270</t>
  </si>
  <si>
    <t>Oświetlenie ulic, placów i dróg</t>
  </si>
  <si>
    <t>921.92109.4210</t>
  </si>
  <si>
    <t>921.92109.4260</t>
  </si>
  <si>
    <t>921.92109.4270</t>
  </si>
  <si>
    <t>921.92109.4300</t>
  </si>
  <si>
    <t>921.92109.4430</t>
  </si>
  <si>
    <t>926.92605.4210</t>
  </si>
  <si>
    <t>926.92605.4260</t>
  </si>
  <si>
    <t>926.92605.4270</t>
  </si>
  <si>
    <t>926.92605.4300</t>
  </si>
  <si>
    <t>926.92605.4430</t>
  </si>
  <si>
    <t>Zadania w zakresie kultury fizycznej i sportu</t>
  </si>
  <si>
    <t>Odpisy na zakładowy fundusz świadczeń socjalnych</t>
  </si>
  <si>
    <t>Wytwarzanie i zaopatrywanie w energię elektryczną, gaz i wodę</t>
  </si>
  <si>
    <t>600.60016</t>
  </si>
  <si>
    <t>730.73007</t>
  </si>
  <si>
    <t>Współpraca naukowa i naukowo-techniczna z zagranicą</t>
  </si>
  <si>
    <t>750.75022</t>
  </si>
  <si>
    <t>Rady gmin (miast i miast na prawach powiatu)</t>
  </si>
  <si>
    <t>Urzędy gmin (miast i miast na prawach powiatu)</t>
  </si>
  <si>
    <t>754.75412</t>
  </si>
  <si>
    <t>Bezpieczeństwo publiczne i ochrona przeciwpożarowa</t>
  </si>
  <si>
    <t>758.75818</t>
  </si>
  <si>
    <t>Zakup pomocy naukowych, dydaktycznych i książek</t>
  </si>
  <si>
    <t>801.80104</t>
  </si>
  <si>
    <t>801.80110</t>
  </si>
  <si>
    <t>801.80113</t>
  </si>
  <si>
    <t>801.80114</t>
  </si>
  <si>
    <t>854.85401</t>
  </si>
  <si>
    <t>900.90003</t>
  </si>
  <si>
    <t>900.90015</t>
  </si>
  <si>
    <t>Gospodarka komunalna i ochrona środowiska</t>
  </si>
  <si>
    <t>926.92605</t>
  </si>
  <si>
    <t>926.92605.4410</t>
  </si>
  <si>
    <t>4.</t>
  </si>
  <si>
    <t xml:space="preserve">Dotacje celowe otrzymane z budżetu państwa na </t>
  </si>
  <si>
    <t>Urzędy naczelnych organów władzy państwowej, kontroli i ochrony prawa</t>
  </si>
  <si>
    <t>751.75101.4300</t>
  </si>
  <si>
    <t>oraz sądownictwa</t>
  </si>
  <si>
    <t>Urzędy naczelnych organów władzy państwowej,</t>
  </si>
  <si>
    <t>kontroli i ochrony prawa oraz sądownictwa</t>
  </si>
  <si>
    <t>Składki na ubezpieczenia zdrowotne</t>
  </si>
  <si>
    <t>Odpisy na zakłądowy fundusz świadczeń socjalnych</t>
  </si>
  <si>
    <t>854.85401.3020</t>
  </si>
  <si>
    <t>801.80195</t>
  </si>
  <si>
    <t>801.80195.4440</t>
  </si>
  <si>
    <t>756.75601</t>
  </si>
  <si>
    <t>010.01030</t>
  </si>
  <si>
    <t>Izby rolnicze</t>
  </si>
  <si>
    <t>400.40002.3020</t>
  </si>
  <si>
    <t>700.70095.3020</t>
  </si>
  <si>
    <t>750.75023.3020</t>
  </si>
  <si>
    <t>754.75414.4410</t>
  </si>
  <si>
    <t>900.90002.3020</t>
  </si>
  <si>
    <t>900.90001.3020</t>
  </si>
  <si>
    <t xml:space="preserve">Przedszkola </t>
  </si>
  <si>
    <t>Urzędy naczelnych organów władzy państwowej, kontroli i ochrony</t>
  </si>
  <si>
    <t>prawa oraz sądownictwa</t>
  </si>
  <si>
    <t>801.80104.4240</t>
  </si>
  <si>
    <t>801.80146.4300</t>
  </si>
  <si>
    <t>801.80146</t>
  </si>
  <si>
    <t>Dokształcanie i doskonalenie nauczycieli</t>
  </si>
  <si>
    <t>Usługi opiekuńcze i specjalist.usługi opiekuńcze</t>
  </si>
  <si>
    <t>Składki na ubezpieczenia zdrowotne opłacane za osoby</t>
  </si>
  <si>
    <t>pobierające niektóre świadczenia z pomocy społecznej</t>
  </si>
  <si>
    <t>010.01030.2850</t>
  </si>
  <si>
    <t>750.75023</t>
  </si>
  <si>
    <t>Drogi publiczne gminne</t>
  </si>
  <si>
    <t>budżetowa</t>
  </si>
  <si>
    <t>Klasyfikacja</t>
  </si>
  <si>
    <t>Nazwa działu, rozdziału, paragrafu</t>
  </si>
  <si>
    <t>Planowane</t>
  </si>
  <si>
    <t>dochody</t>
  </si>
  <si>
    <t>Wpływy z opłaty eksploatacyjnej</t>
  </si>
  <si>
    <t>Pozostała działalność</t>
  </si>
  <si>
    <t>010.</t>
  </si>
  <si>
    <t>Rolnictwo i łowiectwo</t>
  </si>
  <si>
    <t>Wpływy z usług</t>
  </si>
  <si>
    <t>020.</t>
  </si>
  <si>
    <t>Leśnictwo</t>
  </si>
  <si>
    <t>700.70005</t>
  </si>
  <si>
    <t>Gospodarka gruntami i nieruchomościami</t>
  </si>
  <si>
    <t>700.70095</t>
  </si>
  <si>
    <t>Gospodarka mieszkaniowa</t>
  </si>
  <si>
    <t>754.75411.2710</t>
  </si>
  <si>
    <t>921.92120.2720</t>
  </si>
  <si>
    <t>Dotacje celowe z budżetu na finansowanie lub dofinansowanie prac remontowych</t>
  </si>
  <si>
    <t xml:space="preserve">i konserwatorskich obiektów zabytkowych przekazane jednostkom niezaliczanym </t>
  </si>
  <si>
    <t>do sektora finansów publicznych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</si>
</sst>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19" xfId="0" applyFill="1" applyBorder="1" applyAlignment="1">
      <alignment/>
    </xf>
    <xf numFmtId="4" fontId="0" fillId="0" borderId="24" xfId="0" applyNumberFormat="1" applyBorder="1" applyAlignment="1">
      <alignment/>
    </xf>
    <xf numFmtId="4" fontId="1" fillId="0" borderId="36" xfId="0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30" xfId="0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9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4" fontId="1" fillId="0" borderId="2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1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25" xfId="0" applyNumberFormat="1" applyFont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4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4" fontId="1" fillId="0" borderId="3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1" fillId="0" borderId="4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7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3" fontId="0" fillId="0" borderId="15" xfId="0" applyNumberForma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8" xfId="0" applyFont="1" applyBorder="1" applyAlignment="1">
      <alignment horizontal="right"/>
    </xf>
    <xf numFmtId="4" fontId="1" fillId="0" borderId="32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7" xfId="0" applyFont="1" applyBorder="1" applyAlignment="1">
      <alignment/>
    </xf>
    <xf numFmtId="4" fontId="1" fillId="0" borderId="47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7" xfId="0" applyFont="1" applyBorder="1" applyAlignment="1">
      <alignment/>
    </xf>
    <xf numFmtId="3" fontId="0" fillId="0" borderId="47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9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4" fontId="1" fillId="0" borderId="9" xfId="0" applyNumberFormat="1" applyFont="1" applyBorder="1" applyAlignment="1">
      <alignment/>
    </xf>
    <xf numFmtId="0" fontId="1" fillId="0" borderId="50" xfId="0" applyFont="1" applyBorder="1" applyAlignment="1">
      <alignment/>
    </xf>
    <xf numFmtId="4" fontId="1" fillId="0" borderId="5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4" fontId="1" fillId="0" borderId="47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48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42" xfId="0" applyFont="1" applyBorder="1" applyAlignment="1">
      <alignment/>
    </xf>
    <xf numFmtId="0" fontId="1" fillId="0" borderId="29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51" xfId="0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7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4" fontId="0" fillId="0" borderId="18" xfId="0" applyNumberFormat="1" applyBorder="1" applyAlignment="1">
      <alignment/>
    </xf>
    <xf numFmtId="4" fontId="1" fillId="0" borderId="17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4" fontId="0" fillId="0" borderId="52" xfId="0" applyNumberFormat="1" applyFont="1" applyBorder="1" applyAlignment="1">
      <alignment horizontal="right"/>
    </xf>
    <xf numFmtId="4" fontId="0" fillId="0" borderId="48" xfId="0" applyNumberFormat="1" applyBorder="1" applyAlignment="1">
      <alignment/>
    </xf>
    <xf numFmtId="0" fontId="0" fillId="0" borderId="20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3"/>
  <sheetViews>
    <sheetView tabSelected="1" view="pageBreakPreview" zoomScaleSheetLayoutView="100" workbookViewId="0" topLeftCell="A1">
      <selection activeCell="D21" sqref="D21"/>
    </sheetView>
  </sheetViews>
  <sheetFormatPr defaultColWidth="9.00390625" defaultRowHeight="12.75"/>
  <cols>
    <col min="1" max="1" width="14.25390625" style="0" customWidth="1"/>
    <col min="2" max="2" width="54.375" style="0" customWidth="1"/>
    <col min="3" max="3" width="13.125" style="0" customWidth="1"/>
    <col min="4" max="4" width="12.25390625" style="0" customWidth="1"/>
    <col min="5" max="5" width="16.25390625" style="0" customWidth="1"/>
  </cols>
  <sheetData>
    <row r="1" ht="12.75">
      <c r="B1" t="s">
        <v>320</v>
      </c>
    </row>
    <row r="2" ht="12.75">
      <c r="B2" t="s">
        <v>175</v>
      </c>
    </row>
    <row r="3" ht="12.75">
      <c r="B3" t="s">
        <v>321</v>
      </c>
    </row>
    <row r="8" spans="2:3" ht="12.75">
      <c r="B8" s="67" t="s">
        <v>380</v>
      </c>
      <c r="C8" s="67"/>
    </row>
    <row r="9" spans="1:5" ht="13.5" thickBot="1">
      <c r="A9" s="3"/>
      <c r="B9" s="3"/>
      <c r="C9" s="3"/>
      <c r="D9" s="30"/>
      <c r="E9" s="30"/>
    </row>
    <row r="10" spans="1:5" ht="13.5" thickTop="1">
      <c r="A10" s="6" t="s">
        <v>853</v>
      </c>
      <c r="B10" s="98"/>
      <c r="C10" s="94" t="s">
        <v>249</v>
      </c>
      <c r="D10" s="172"/>
      <c r="E10" s="150" t="s">
        <v>589</v>
      </c>
    </row>
    <row r="11" spans="1:5" ht="13.5" thickBot="1">
      <c r="A11" s="7" t="s">
        <v>852</v>
      </c>
      <c r="B11" s="99" t="s">
        <v>854</v>
      </c>
      <c r="C11" s="95" t="s">
        <v>288</v>
      </c>
      <c r="D11" s="173" t="s">
        <v>588</v>
      </c>
      <c r="E11" s="175" t="s">
        <v>590</v>
      </c>
    </row>
    <row r="12" spans="1:5" ht="13.5" thickTop="1">
      <c r="A12" s="8" t="s">
        <v>545</v>
      </c>
      <c r="B12" s="8" t="s">
        <v>546</v>
      </c>
      <c r="C12" s="96" t="s">
        <v>547</v>
      </c>
      <c r="D12" s="174" t="s">
        <v>818</v>
      </c>
      <c r="E12" s="176" t="s">
        <v>27</v>
      </c>
    </row>
    <row r="13" spans="1:5" ht="12.75">
      <c r="A13" s="14"/>
      <c r="B13" s="14"/>
      <c r="C13" s="34"/>
      <c r="E13" s="14"/>
    </row>
    <row r="14" spans="1:5" ht="12.75">
      <c r="A14" s="14" t="s">
        <v>859</v>
      </c>
      <c r="B14" s="14" t="s">
        <v>860</v>
      </c>
      <c r="C14" s="40">
        <f>SUM(C89)</f>
        <v>1025144.49</v>
      </c>
      <c r="D14" s="40">
        <f>SUM(D89)</f>
        <v>0</v>
      </c>
      <c r="E14" s="40">
        <f>SUM(E89)</f>
        <v>1025144.49</v>
      </c>
    </row>
    <row r="15" spans="1:5" ht="12.75">
      <c r="A15" s="25" t="s">
        <v>862</v>
      </c>
      <c r="B15" s="14" t="s">
        <v>863</v>
      </c>
      <c r="C15" s="40">
        <f>SUM(C97)</f>
        <v>3400</v>
      </c>
      <c r="D15" s="40">
        <f>SUM(D97)</f>
        <v>0</v>
      </c>
      <c r="E15" s="40">
        <f>SUM(E97)</f>
        <v>3400</v>
      </c>
    </row>
    <row r="16" spans="1:5" ht="12.75">
      <c r="A16" s="25">
        <v>400</v>
      </c>
      <c r="B16" s="14" t="s">
        <v>171</v>
      </c>
      <c r="C16" s="40">
        <f>SUM(C113)</f>
        <v>542049</v>
      </c>
      <c r="D16" s="40">
        <f>SUM(D113)</f>
        <v>0</v>
      </c>
      <c r="E16" s="40">
        <f>SUM(E113)</f>
        <v>542049</v>
      </c>
    </row>
    <row r="17" spans="1:5" ht="12.75">
      <c r="A17" s="25"/>
      <c r="B17" s="14" t="s">
        <v>172</v>
      </c>
      <c r="C17" s="40"/>
      <c r="E17" s="14"/>
    </row>
    <row r="18" spans="1:5" ht="12.75">
      <c r="A18" s="25">
        <v>600</v>
      </c>
      <c r="B18" s="14" t="s">
        <v>389</v>
      </c>
      <c r="C18" s="40">
        <f>SUM(C125)</f>
        <v>485333</v>
      </c>
      <c r="D18" s="40">
        <f>SUM(D125)</f>
        <v>0</v>
      </c>
      <c r="E18" s="40">
        <f>SUM(E125)</f>
        <v>485333</v>
      </c>
    </row>
    <row r="19" spans="1:5" ht="12.75">
      <c r="A19" s="25">
        <v>700</v>
      </c>
      <c r="B19" s="14" t="s">
        <v>867</v>
      </c>
      <c r="C19" s="40">
        <f>SUM(C156)</f>
        <v>615245</v>
      </c>
      <c r="D19" s="40">
        <f>SUM(D156)</f>
        <v>0</v>
      </c>
      <c r="E19" s="40">
        <f>SUM(E156)</f>
        <v>615245</v>
      </c>
    </row>
    <row r="20" spans="1:5" ht="12.75">
      <c r="A20" s="25">
        <v>730</v>
      </c>
      <c r="B20" s="14" t="s">
        <v>572</v>
      </c>
      <c r="C20" s="40">
        <f>SUM(C163)</f>
        <v>3200</v>
      </c>
      <c r="D20" s="40">
        <f>SUM(D163)</f>
        <v>0</v>
      </c>
      <c r="E20" s="40">
        <f>SUM(E163)</f>
        <v>3200</v>
      </c>
    </row>
    <row r="21" spans="1:5" ht="12.75">
      <c r="A21" s="25">
        <v>750</v>
      </c>
      <c r="B21" s="14" t="s">
        <v>6</v>
      </c>
      <c r="C21" s="40">
        <f>SUM(C177)</f>
        <v>70820</v>
      </c>
      <c r="D21" s="40">
        <f>SUM(D177)</f>
        <v>0</v>
      </c>
      <c r="E21" s="40">
        <f>SUM(E177)</f>
        <v>70820</v>
      </c>
    </row>
    <row r="22" spans="1:5" ht="12.75">
      <c r="A22" s="25">
        <v>751</v>
      </c>
      <c r="B22" s="14" t="s">
        <v>173</v>
      </c>
      <c r="C22" s="40">
        <f>SUM(C186)</f>
        <v>1380</v>
      </c>
      <c r="D22" s="40">
        <f>SUM(D186)</f>
        <v>0</v>
      </c>
      <c r="E22" s="40">
        <f>SUM(E186)</f>
        <v>1380</v>
      </c>
    </row>
    <row r="23" spans="1:5" ht="12.75">
      <c r="A23" s="25"/>
      <c r="B23" s="14" t="s">
        <v>174</v>
      </c>
      <c r="C23" s="40"/>
      <c r="E23" s="14"/>
    </row>
    <row r="24" spans="1:5" ht="12.75">
      <c r="A24" s="25">
        <v>754</v>
      </c>
      <c r="B24" s="14" t="s">
        <v>805</v>
      </c>
      <c r="C24" s="40">
        <f>SUM(C195)</f>
        <v>400</v>
      </c>
      <c r="D24" s="40">
        <f>SUM(D195)</f>
        <v>0</v>
      </c>
      <c r="E24" s="40">
        <f>SUM(E195)</f>
        <v>400</v>
      </c>
    </row>
    <row r="25" spans="1:5" ht="12.75">
      <c r="A25" s="25">
        <v>756</v>
      </c>
      <c r="B25" s="14" t="s">
        <v>177</v>
      </c>
      <c r="C25" s="40">
        <f>SUM(C255)</f>
        <v>4952372</v>
      </c>
      <c r="D25" s="40">
        <f>SUM(D255)</f>
        <v>0</v>
      </c>
      <c r="E25" s="40">
        <f>SUM(E255)</f>
        <v>4952372</v>
      </c>
    </row>
    <row r="26" spans="1:5" ht="12.75">
      <c r="A26" s="25"/>
      <c r="B26" s="14" t="s">
        <v>178</v>
      </c>
      <c r="C26" s="40"/>
      <c r="E26" s="14"/>
    </row>
    <row r="27" spans="1:5" ht="12.75">
      <c r="A27" s="25"/>
      <c r="B27" s="14" t="s">
        <v>248</v>
      </c>
      <c r="C27" s="40"/>
      <c r="E27" s="14"/>
    </row>
    <row r="28" spans="1:5" ht="12.75">
      <c r="A28" s="25">
        <v>758</v>
      </c>
      <c r="B28" s="14" t="s">
        <v>541</v>
      </c>
      <c r="C28" s="40">
        <f>SUM(C269)</f>
        <v>6867010</v>
      </c>
      <c r="D28" s="40">
        <f>SUM(D269)</f>
        <v>0</v>
      </c>
      <c r="E28" s="40">
        <f>SUM(E269)</f>
        <v>6867010</v>
      </c>
    </row>
    <row r="29" spans="1:5" ht="12.75">
      <c r="A29" s="25">
        <v>801</v>
      </c>
      <c r="B29" s="14" t="s">
        <v>544</v>
      </c>
      <c r="C29" s="40">
        <f>SUM(C317)</f>
        <v>865291</v>
      </c>
      <c r="D29" s="40">
        <f>SUM(D317)</f>
        <v>2428</v>
      </c>
      <c r="E29" s="40">
        <f>SUM(E317)</f>
        <v>867719</v>
      </c>
    </row>
    <row r="30" spans="1:5" ht="12.75">
      <c r="A30" s="25">
        <v>852</v>
      </c>
      <c r="B30" s="14" t="s">
        <v>163</v>
      </c>
      <c r="C30" s="40">
        <f>SUM(C388)</f>
        <v>2706704</v>
      </c>
      <c r="D30" s="40">
        <f>SUM(D388)</f>
        <v>0</v>
      </c>
      <c r="E30" s="40">
        <f>SUM(E388)</f>
        <v>2706704</v>
      </c>
    </row>
    <row r="31" spans="1:5" ht="12.75">
      <c r="A31" s="25">
        <v>854</v>
      </c>
      <c r="B31" s="14" t="s">
        <v>550</v>
      </c>
      <c r="C31" s="40">
        <f>SUM(C404)</f>
        <v>290024</v>
      </c>
      <c r="D31" s="40">
        <f>SUM(D404)</f>
        <v>24813</v>
      </c>
      <c r="E31" s="40">
        <f>SUM(E404)</f>
        <v>314837</v>
      </c>
    </row>
    <row r="32" spans="1:5" ht="12.75">
      <c r="A32" s="25">
        <v>900</v>
      </c>
      <c r="B32" s="14" t="s">
        <v>815</v>
      </c>
      <c r="C32" s="40">
        <f>SUM(C423)</f>
        <v>316363</v>
      </c>
      <c r="D32" s="40">
        <f>SUM(D423)</f>
        <v>0</v>
      </c>
      <c r="E32" s="40">
        <f>SUM(E423)</f>
        <v>316363</v>
      </c>
    </row>
    <row r="33" spans="1:5" ht="13.5" thickBot="1">
      <c r="A33" s="14"/>
      <c r="B33" s="14"/>
      <c r="C33" s="40"/>
      <c r="D33" s="102"/>
      <c r="E33" s="12"/>
    </row>
    <row r="34" spans="1:5" ht="13.5" thickBot="1">
      <c r="A34" s="27"/>
      <c r="B34" s="100" t="s">
        <v>569</v>
      </c>
      <c r="C34" s="97">
        <f>SUM(C14:C33)</f>
        <v>18744735.490000002</v>
      </c>
      <c r="D34" s="97">
        <f>SUM(D14:D33)</f>
        <v>27241</v>
      </c>
      <c r="E34" s="178">
        <f>SUM(C34+D34)</f>
        <v>18771976.490000002</v>
      </c>
    </row>
    <row r="35" spans="1:3" ht="12.75">
      <c r="A35" s="28"/>
      <c r="B35" s="19"/>
      <c r="C35" s="64"/>
    </row>
    <row r="36" spans="1:3" ht="12.75">
      <c r="A36" s="28"/>
      <c r="B36" s="19"/>
      <c r="C36" s="64"/>
    </row>
    <row r="37" spans="1:3" ht="12.75">
      <c r="A37" s="28"/>
      <c r="B37" s="19"/>
      <c r="C37" s="64"/>
    </row>
    <row r="38" spans="1:3" ht="12.75">
      <c r="A38" s="28"/>
      <c r="B38" s="19"/>
      <c r="C38" s="64"/>
    </row>
    <row r="39" spans="1:3" ht="12.75">
      <c r="A39" s="28"/>
      <c r="B39" s="19"/>
      <c r="C39" s="64"/>
    </row>
    <row r="40" spans="1:3" ht="12.75">
      <c r="A40" s="28"/>
      <c r="B40" s="19"/>
      <c r="C40" s="64"/>
    </row>
    <row r="41" spans="1:3" ht="12.75">
      <c r="A41" s="28"/>
      <c r="B41" s="19"/>
      <c r="C41" s="64"/>
    </row>
    <row r="42" spans="1:3" ht="12.75">
      <c r="A42" s="28"/>
      <c r="B42" s="19"/>
      <c r="C42" s="64"/>
    </row>
    <row r="43" spans="1:3" ht="12.75">
      <c r="A43" s="28"/>
      <c r="B43" s="19"/>
      <c r="C43" s="64"/>
    </row>
    <row r="44" spans="1:3" ht="12.75">
      <c r="A44" s="28"/>
      <c r="B44" s="19"/>
      <c r="C44" s="64"/>
    </row>
    <row r="45" spans="1:3" ht="12.75">
      <c r="A45" s="28"/>
      <c r="B45" s="19"/>
      <c r="C45" s="64"/>
    </row>
    <row r="46" spans="1:3" ht="12.75">
      <c r="A46" s="28"/>
      <c r="B46" s="19"/>
      <c r="C46" s="64"/>
    </row>
    <row r="47" spans="1:3" ht="12.75">
      <c r="A47" s="28"/>
      <c r="B47" s="19"/>
      <c r="C47" s="64"/>
    </row>
    <row r="48" spans="1:3" ht="12.75">
      <c r="A48" s="28"/>
      <c r="B48" s="19"/>
      <c r="C48" s="64"/>
    </row>
    <row r="49" spans="1:3" ht="12.75">
      <c r="A49" s="28"/>
      <c r="B49" s="19"/>
      <c r="C49" s="64"/>
    </row>
    <row r="50" spans="1:3" ht="12.75">
      <c r="A50" s="28"/>
      <c r="B50" s="19"/>
      <c r="C50" s="64"/>
    </row>
    <row r="51" spans="1:3" ht="12.75">
      <c r="A51" s="28"/>
      <c r="B51" s="19"/>
      <c r="C51" s="64"/>
    </row>
    <row r="52" spans="1:3" ht="12.75">
      <c r="A52" s="28"/>
      <c r="B52" s="19"/>
      <c r="C52" s="64"/>
    </row>
    <row r="53" spans="1:3" ht="12.75">
      <c r="A53" s="28"/>
      <c r="B53" s="19"/>
      <c r="C53" s="64"/>
    </row>
    <row r="54" spans="1:3" ht="12.75">
      <c r="A54" s="28"/>
      <c r="B54" s="19"/>
      <c r="C54" s="64"/>
    </row>
    <row r="55" spans="1:3" ht="12.75">
      <c r="A55" s="28"/>
      <c r="B55" s="19"/>
      <c r="C55" s="64"/>
    </row>
    <row r="56" spans="1:3" ht="12.75">
      <c r="A56" s="28"/>
      <c r="B56" s="19"/>
      <c r="C56" s="64"/>
    </row>
    <row r="57" spans="1:3" ht="12.75">
      <c r="A57" s="28"/>
      <c r="B57" s="19"/>
      <c r="C57" s="64"/>
    </row>
    <row r="58" spans="1:3" ht="12.75">
      <c r="A58" s="28"/>
      <c r="B58" s="19"/>
      <c r="C58" s="64"/>
    </row>
    <row r="59" spans="1:3" ht="12.75">
      <c r="A59" s="28"/>
      <c r="B59" s="19"/>
      <c r="C59" s="64"/>
    </row>
    <row r="60" spans="1:3" ht="12.75">
      <c r="A60" s="28"/>
      <c r="B60" s="19"/>
      <c r="C60" s="64"/>
    </row>
    <row r="61" spans="1:3" ht="12.75">
      <c r="A61" s="28"/>
      <c r="B61" s="19"/>
      <c r="C61" s="64"/>
    </row>
    <row r="62" spans="1:3" ht="12.75">
      <c r="A62" s="28"/>
      <c r="B62" s="19"/>
      <c r="C62" s="64"/>
    </row>
    <row r="63" spans="1:3" ht="12.75">
      <c r="A63" s="28"/>
      <c r="B63" s="19"/>
      <c r="C63" s="64"/>
    </row>
    <row r="64" spans="1:3" ht="12.75">
      <c r="A64" s="28"/>
      <c r="B64" s="19"/>
      <c r="C64" s="64"/>
    </row>
    <row r="65" spans="1:3" ht="12.75">
      <c r="A65" s="28"/>
      <c r="B65" s="19"/>
      <c r="C65" s="64"/>
    </row>
    <row r="66" spans="1:3" ht="12.75">
      <c r="A66" s="28"/>
      <c r="B66" s="19"/>
      <c r="C66" s="64"/>
    </row>
    <row r="67" spans="1:3" ht="12.75">
      <c r="A67" s="28"/>
      <c r="B67" s="19"/>
      <c r="C67" s="64"/>
    </row>
    <row r="68" spans="1:3" ht="12.75">
      <c r="A68" s="28"/>
      <c r="B68" s="19"/>
      <c r="C68" s="64"/>
    </row>
    <row r="69" spans="1:3" ht="12.75">
      <c r="A69" s="28"/>
      <c r="B69" s="19"/>
      <c r="C69" s="64"/>
    </row>
    <row r="70" spans="1:3" ht="12.75">
      <c r="A70" s="28"/>
      <c r="B70" s="19"/>
      <c r="C70" s="64"/>
    </row>
    <row r="71" spans="1:3" ht="12.75">
      <c r="A71" s="28"/>
      <c r="B71" s="19"/>
      <c r="C71" s="64"/>
    </row>
    <row r="72" spans="1:3" ht="12.75">
      <c r="A72" s="28"/>
      <c r="B72" s="19"/>
      <c r="C72" s="64"/>
    </row>
    <row r="73" spans="1:5" ht="13.5" thickBot="1">
      <c r="A73" s="3"/>
      <c r="B73" s="3"/>
      <c r="C73" s="3"/>
      <c r="D73" s="30"/>
      <c r="E73" s="30"/>
    </row>
    <row r="74" spans="1:5" ht="13.5" thickTop="1">
      <c r="A74" s="6" t="s">
        <v>853</v>
      </c>
      <c r="B74" s="98"/>
      <c r="C74" s="94" t="s">
        <v>249</v>
      </c>
      <c r="D74" s="172"/>
      <c r="E74" s="150" t="s">
        <v>589</v>
      </c>
    </row>
    <row r="75" spans="1:5" ht="13.5" thickBot="1">
      <c r="A75" s="7" t="s">
        <v>852</v>
      </c>
      <c r="B75" s="99" t="s">
        <v>854</v>
      </c>
      <c r="C75" s="95" t="s">
        <v>288</v>
      </c>
      <c r="D75" s="173" t="s">
        <v>588</v>
      </c>
      <c r="E75" s="175" t="s">
        <v>590</v>
      </c>
    </row>
    <row r="76" spans="1:5" ht="13.5" thickTop="1">
      <c r="A76" s="8" t="s">
        <v>545</v>
      </c>
      <c r="B76" s="8" t="s">
        <v>546</v>
      </c>
      <c r="C76" s="96" t="s">
        <v>547</v>
      </c>
      <c r="D76" s="174" t="s">
        <v>818</v>
      </c>
      <c r="E76" s="176" t="s">
        <v>27</v>
      </c>
    </row>
    <row r="77" spans="1:5" ht="12.75">
      <c r="A77" s="101"/>
      <c r="B77" s="9"/>
      <c r="C77" s="9"/>
      <c r="E77" s="14"/>
    </row>
    <row r="78" spans="1:5" ht="12.75">
      <c r="A78" s="66" t="s">
        <v>591</v>
      </c>
      <c r="B78" s="49" t="s">
        <v>592</v>
      </c>
      <c r="C78" s="45">
        <v>600000</v>
      </c>
      <c r="D78" s="182"/>
      <c r="E78" s="22">
        <f>SUM(C78+D78)</f>
        <v>600000</v>
      </c>
    </row>
    <row r="79" spans="1:5" ht="12.75">
      <c r="A79" s="66"/>
      <c r="B79" s="49" t="s">
        <v>593</v>
      </c>
      <c r="C79" s="45"/>
      <c r="D79" s="180"/>
      <c r="E79" s="179"/>
    </row>
    <row r="80" spans="1:5" ht="12.75">
      <c r="A80" s="66"/>
      <c r="B80" s="49" t="s">
        <v>594</v>
      </c>
      <c r="C80" s="45"/>
      <c r="D80" s="180"/>
      <c r="E80" s="179"/>
    </row>
    <row r="81" spans="1:5" ht="12.75">
      <c r="A81" s="66" t="s">
        <v>595</v>
      </c>
      <c r="B81" s="49" t="s">
        <v>592</v>
      </c>
      <c r="C81" s="45">
        <v>375127.49</v>
      </c>
      <c r="D81" s="183"/>
      <c r="E81" s="22">
        <f>SUM(C81+D81)</f>
        <v>375127.49</v>
      </c>
    </row>
    <row r="82" spans="1:5" ht="12.75">
      <c r="A82" s="66"/>
      <c r="B82" s="49" t="s">
        <v>593</v>
      </c>
      <c r="C82" s="45"/>
      <c r="D82" s="180"/>
      <c r="E82" s="179"/>
    </row>
    <row r="83" spans="1:5" ht="12.75">
      <c r="A83" s="66"/>
      <c r="B83" s="49" t="s">
        <v>594</v>
      </c>
      <c r="C83" s="45"/>
      <c r="D83" s="180"/>
      <c r="E83" s="179"/>
    </row>
    <row r="84" spans="1:5" ht="12.75">
      <c r="A84" s="66" t="s">
        <v>596</v>
      </c>
      <c r="B84" s="49" t="s">
        <v>592</v>
      </c>
      <c r="C84" s="45">
        <v>50017</v>
      </c>
      <c r="D84" s="183"/>
      <c r="E84" s="22">
        <f>SUM(C84+D84)</f>
        <v>50017</v>
      </c>
    </row>
    <row r="85" spans="1:5" ht="12.75">
      <c r="A85" s="66"/>
      <c r="B85" s="49" t="s">
        <v>593</v>
      </c>
      <c r="C85" s="45"/>
      <c r="D85" s="180"/>
      <c r="E85" s="179"/>
    </row>
    <row r="86" spans="1:5" ht="12.75">
      <c r="A86" s="131"/>
      <c r="B86" s="52" t="s">
        <v>594</v>
      </c>
      <c r="C86" s="55"/>
      <c r="D86" s="184"/>
      <c r="E86" s="196"/>
    </row>
    <row r="87" spans="1:5" ht="12.75">
      <c r="A87" s="66" t="s">
        <v>577</v>
      </c>
      <c r="B87" s="49" t="s">
        <v>578</v>
      </c>
      <c r="C87" s="45">
        <f>SUM(C78:C86)</f>
        <v>1025144.49</v>
      </c>
      <c r="D87" s="188">
        <f>SUM(D78:D86)</f>
        <v>0</v>
      </c>
      <c r="E87" s="22">
        <f>SUM(C87+D87)</f>
        <v>1025144.49</v>
      </c>
    </row>
    <row r="88" spans="1:5" ht="13.5" thickBot="1">
      <c r="A88" s="135"/>
      <c r="B88" s="54"/>
      <c r="C88" s="322"/>
      <c r="D88" s="186"/>
      <c r="E88" s="26"/>
    </row>
    <row r="89" spans="1:5" ht="12.75">
      <c r="A89" s="136" t="s">
        <v>597</v>
      </c>
      <c r="B89" s="47" t="s">
        <v>860</v>
      </c>
      <c r="C89" s="185">
        <f>SUM(C87)</f>
        <v>1025144.49</v>
      </c>
      <c r="D89" s="189">
        <f>SUM(D87)</f>
        <v>0</v>
      </c>
      <c r="E89" s="159">
        <f>SUM(C89+D89)</f>
        <v>1025144.49</v>
      </c>
    </row>
    <row r="90" spans="1:5" ht="12.75">
      <c r="A90" s="66"/>
      <c r="B90" s="49"/>
      <c r="C90" s="181"/>
      <c r="D90" s="180"/>
      <c r="E90" s="179"/>
    </row>
    <row r="91" spans="1:5" ht="12.75">
      <c r="A91" s="31" t="s">
        <v>523</v>
      </c>
      <c r="B91" s="14" t="s">
        <v>363</v>
      </c>
      <c r="C91" s="22">
        <v>3400</v>
      </c>
      <c r="D91" s="138"/>
      <c r="E91" s="22">
        <f>SUM(C91+D91)</f>
        <v>3400</v>
      </c>
    </row>
    <row r="92" spans="1:5" ht="12.75">
      <c r="A92" s="31"/>
      <c r="B92" s="14" t="s">
        <v>364</v>
      </c>
      <c r="C92" s="22"/>
      <c r="E92" s="14"/>
    </row>
    <row r="93" spans="1:5" ht="12.75">
      <c r="A93" s="31"/>
      <c r="B93" s="14" t="s">
        <v>45</v>
      </c>
      <c r="C93" s="22"/>
      <c r="E93" s="14"/>
    </row>
    <row r="94" spans="1:5" ht="12.75">
      <c r="A94" s="36"/>
      <c r="B94" s="15" t="s">
        <v>280</v>
      </c>
      <c r="C94" s="23"/>
      <c r="D94" s="36"/>
      <c r="E94" s="15"/>
    </row>
    <row r="95" spans="1:5" ht="12.75">
      <c r="A95" s="31" t="s">
        <v>524</v>
      </c>
      <c r="B95" s="14" t="s">
        <v>525</v>
      </c>
      <c r="C95" s="22">
        <f>SUM(C91:C94)</f>
        <v>3400</v>
      </c>
      <c r="D95" s="190">
        <f>SUM(D91:D94)</f>
        <v>0</v>
      </c>
      <c r="E95" s="22">
        <f>SUM(C95+D95)</f>
        <v>3400</v>
      </c>
    </row>
    <row r="96" spans="1:5" ht="13.5" thickBot="1">
      <c r="A96" s="102"/>
      <c r="B96" s="12"/>
      <c r="C96" s="26"/>
      <c r="D96" s="102"/>
      <c r="E96" s="12"/>
    </row>
    <row r="97" spans="1:5" ht="12.75">
      <c r="A97" s="103" t="s">
        <v>862</v>
      </c>
      <c r="B97" s="13" t="s">
        <v>863</v>
      </c>
      <c r="C97" s="24">
        <f>SUM(C95)</f>
        <v>3400</v>
      </c>
      <c r="D97" s="191">
        <f>SUM(D95)</f>
        <v>0</v>
      </c>
      <c r="E97" s="159">
        <f>SUM(C97+D97)</f>
        <v>3400</v>
      </c>
    </row>
    <row r="98" spans="1:5" ht="12.75">
      <c r="A98" s="103"/>
      <c r="B98" s="13"/>
      <c r="C98" s="24"/>
      <c r="E98" s="14"/>
    </row>
    <row r="99" spans="1:5" ht="12.75">
      <c r="A99" s="104" t="s">
        <v>46</v>
      </c>
      <c r="B99" s="70" t="s">
        <v>527</v>
      </c>
      <c r="C99" s="74">
        <v>40</v>
      </c>
      <c r="E99" s="22">
        <f>SUM(C99+D99)</f>
        <v>40</v>
      </c>
    </row>
    <row r="100" spans="1:5" ht="12.75">
      <c r="A100" s="104" t="s">
        <v>47</v>
      </c>
      <c r="B100" s="70" t="s">
        <v>861</v>
      </c>
      <c r="C100" s="74">
        <v>98115</v>
      </c>
      <c r="D100" s="138"/>
      <c r="E100" s="22">
        <f>SUM(C100+D100)</f>
        <v>98115</v>
      </c>
    </row>
    <row r="101" spans="1:5" ht="12.75">
      <c r="A101" s="105" t="s">
        <v>48</v>
      </c>
      <c r="B101" s="71" t="s">
        <v>262</v>
      </c>
      <c r="C101" s="156">
        <v>626</v>
      </c>
      <c r="D101" s="187"/>
      <c r="E101" s="23">
        <f>SUM(C101+D101)</f>
        <v>626</v>
      </c>
    </row>
    <row r="102" spans="1:5" ht="12.75">
      <c r="A102" s="104" t="s">
        <v>51</v>
      </c>
      <c r="B102" s="69" t="s">
        <v>52</v>
      </c>
      <c r="C102" s="74">
        <f>SUM(C99:C101)</f>
        <v>98781</v>
      </c>
      <c r="D102" s="192">
        <f>SUM(D99:D101)</f>
        <v>0</v>
      </c>
      <c r="E102" s="22">
        <f>SUM(C102+D102)</f>
        <v>98781</v>
      </c>
    </row>
    <row r="103" spans="1:5" ht="12.75">
      <c r="A103" s="104"/>
      <c r="B103" s="43"/>
      <c r="C103" s="74"/>
      <c r="E103" s="14"/>
    </row>
    <row r="104" spans="1:5" ht="12.75">
      <c r="A104" s="41" t="s">
        <v>53</v>
      </c>
      <c r="B104" s="10" t="s">
        <v>527</v>
      </c>
      <c r="C104" s="151">
        <v>5680</v>
      </c>
      <c r="D104" s="138"/>
      <c r="E104" s="22">
        <f>SUM(C104+D104)</f>
        <v>5680</v>
      </c>
    </row>
    <row r="105" spans="1:5" ht="12.75">
      <c r="A105" s="41" t="s">
        <v>54</v>
      </c>
      <c r="B105" s="10" t="s">
        <v>861</v>
      </c>
      <c r="C105" s="151">
        <v>428203</v>
      </c>
      <c r="D105" s="138"/>
      <c r="E105" s="22">
        <f>SUM(C105+D105)</f>
        <v>428203</v>
      </c>
    </row>
    <row r="106" spans="1:5" ht="12.75">
      <c r="A106" s="106" t="s">
        <v>55</v>
      </c>
      <c r="B106" s="11" t="s">
        <v>262</v>
      </c>
      <c r="C106" s="152">
        <v>5530</v>
      </c>
      <c r="D106" s="187"/>
      <c r="E106" s="23">
        <f>SUM(C106+D106)</f>
        <v>5530</v>
      </c>
    </row>
    <row r="107" spans="1:5" ht="12.75">
      <c r="A107" s="41" t="s">
        <v>552</v>
      </c>
      <c r="B107" s="10" t="s">
        <v>553</v>
      </c>
      <c r="C107" s="151">
        <f>SUM(C104:C106)</f>
        <v>439413</v>
      </c>
      <c r="D107" s="193">
        <f>SUM(D104:D106)</f>
        <v>0</v>
      </c>
      <c r="E107" s="22">
        <f>SUM(C107+D107)</f>
        <v>439413</v>
      </c>
    </row>
    <row r="108" spans="1:5" ht="12.75">
      <c r="A108" s="56"/>
      <c r="B108" s="9"/>
      <c r="C108" s="63"/>
      <c r="E108" s="14"/>
    </row>
    <row r="109" spans="1:5" ht="12.75">
      <c r="A109" s="41" t="s">
        <v>56</v>
      </c>
      <c r="B109" s="10" t="s">
        <v>861</v>
      </c>
      <c r="C109" s="151">
        <v>3840</v>
      </c>
      <c r="D109" s="138"/>
      <c r="E109" s="22">
        <f>SUM(C109+D109)</f>
        <v>3840</v>
      </c>
    </row>
    <row r="110" spans="1:5" ht="12.75">
      <c r="A110" s="106" t="s">
        <v>244</v>
      </c>
      <c r="B110" s="11" t="s">
        <v>262</v>
      </c>
      <c r="C110" s="152">
        <v>15</v>
      </c>
      <c r="D110" s="187"/>
      <c r="E110" s="23">
        <f>SUM(C110+D110)</f>
        <v>15</v>
      </c>
    </row>
    <row r="111" spans="1:5" ht="12.75">
      <c r="A111" s="41" t="s">
        <v>245</v>
      </c>
      <c r="B111" s="10" t="s">
        <v>246</v>
      </c>
      <c r="C111" s="151">
        <f>SUM(C109:C110)</f>
        <v>3855</v>
      </c>
      <c r="D111" s="193">
        <f>SUM(D109:D110)</f>
        <v>0</v>
      </c>
      <c r="E111" s="22">
        <f>SUM(C111+D111)</f>
        <v>3855</v>
      </c>
    </row>
    <row r="112" spans="1:5" ht="13.5" thickBot="1">
      <c r="A112" s="107"/>
      <c r="B112" s="16"/>
      <c r="C112" s="157"/>
      <c r="D112" s="102"/>
      <c r="E112" s="12"/>
    </row>
    <row r="113" spans="1:5" ht="12.75">
      <c r="A113" s="93">
        <v>400</v>
      </c>
      <c r="B113" s="13" t="s">
        <v>57</v>
      </c>
      <c r="C113" s="24">
        <f>SUM(C102+C107+C111)</f>
        <v>542049</v>
      </c>
      <c r="D113" s="191">
        <f>SUM(D102+D107+D111)</f>
        <v>0</v>
      </c>
      <c r="E113" s="159">
        <f>SUM(C113+D113)</f>
        <v>542049</v>
      </c>
    </row>
    <row r="114" spans="1:5" ht="12.75">
      <c r="A114" s="93"/>
      <c r="B114" s="13" t="s">
        <v>548</v>
      </c>
      <c r="C114" s="24"/>
      <c r="E114" s="14"/>
    </row>
    <row r="115" spans="1:5" ht="12.75">
      <c r="A115" s="93"/>
      <c r="B115" s="13"/>
      <c r="C115" s="24"/>
      <c r="E115" s="14"/>
    </row>
    <row r="116" spans="1:5" ht="12.75">
      <c r="A116" s="66" t="s">
        <v>370</v>
      </c>
      <c r="B116" s="43" t="s">
        <v>527</v>
      </c>
      <c r="C116" s="45">
        <v>0</v>
      </c>
      <c r="D116" s="183"/>
      <c r="E116" s="22">
        <f>SUM(C116+D116)</f>
        <v>0</v>
      </c>
    </row>
    <row r="117" spans="1:5" ht="12.75">
      <c r="A117" s="131" t="s">
        <v>615</v>
      </c>
      <c r="B117" s="52" t="s">
        <v>616</v>
      </c>
      <c r="C117" s="156">
        <v>35333</v>
      </c>
      <c r="D117" s="195"/>
      <c r="E117" s="23">
        <f>SUM(C117+D117)</f>
        <v>35333</v>
      </c>
    </row>
    <row r="118" spans="1:5" ht="12.75">
      <c r="A118" s="66" t="s">
        <v>798</v>
      </c>
      <c r="B118" s="43" t="s">
        <v>851</v>
      </c>
      <c r="C118" s="74">
        <f>SUM(C116:C117)</f>
        <v>35333</v>
      </c>
      <c r="D118" s="74">
        <f>SUM(D116:D117)</f>
        <v>0</v>
      </c>
      <c r="E118" s="22">
        <f>SUM(C118+D118)</f>
        <v>35333</v>
      </c>
    </row>
    <row r="119" spans="1:5" ht="12.75">
      <c r="A119" s="66"/>
      <c r="B119" s="43"/>
      <c r="C119" s="74"/>
      <c r="D119" s="192"/>
      <c r="E119" s="22"/>
    </row>
    <row r="120" spans="1:5" ht="12.75">
      <c r="A120" s="66" t="s">
        <v>64</v>
      </c>
      <c r="B120" s="43" t="s">
        <v>592</v>
      </c>
      <c r="C120" s="74">
        <v>450000</v>
      </c>
      <c r="D120" s="192"/>
      <c r="E120" s="22">
        <f>SUM(C120+D120)</f>
        <v>450000</v>
      </c>
    </row>
    <row r="121" spans="1:5" ht="12.75">
      <c r="A121" s="66"/>
      <c r="B121" s="43" t="s">
        <v>65</v>
      </c>
      <c r="C121" s="74"/>
      <c r="D121" s="192"/>
      <c r="E121" s="22"/>
    </row>
    <row r="122" spans="1:5" ht="12.75">
      <c r="A122" s="131"/>
      <c r="B122" s="46" t="s">
        <v>594</v>
      </c>
      <c r="C122" s="156"/>
      <c r="D122" s="328"/>
      <c r="E122" s="23"/>
    </row>
    <row r="123" spans="1:5" ht="12.75">
      <c r="A123" s="66" t="s">
        <v>467</v>
      </c>
      <c r="B123" s="14" t="s">
        <v>858</v>
      </c>
      <c r="C123" s="74">
        <f>SUM(C120:C122)</f>
        <v>450000</v>
      </c>
      <c r="D123" s="74">
        <f>SUM(D120:D122)</f>
        <v>0</v>
      </c>
      <c r="E123" s="22">
        <f>SUM(C123+D123)</f>
        <v>450000</v>
      </c>
    </row>
    <row r="124" spans="1:5" ht="13.5" thickBot="1">
      <c r="A124" s="135"/>
      <c r="B124" s="144"/>
      <c r="C124" s="158"/>
      <c r="D124" s="102"/>
      <c r="E124" s="12"/>
    </row>
    <row r="125" spans="1:5" ht="12.75">
      <c r="A125" s="136">
        <v>600</v>
      </c>
      <c r="B125" s="143" t="s">
        <v>571</v>
      </c>
      <c r="C125" s="159">
        <f>SUM(C118+C123)</f>
        <v>485333</v>
      </c>
      <c r="D125" s="159">
        <f>SUM(D118+D123)</f>
        <v>0</v>
      </c>
      <c r="E125" s="159">
        <f>SUM(C125+D125)</f>
        <v>485333</v>
      </c>
    </row>
    <row r="126" spans="1:5" ht="12.75">
      <c r="A126" s="9"/>
      <c r="B126" s="57"/>
      <c r="C126" s="9"/>
      <c r="E126" s="14"/>
    </row>
    <row r="127" spans="1:5" ht="12.75">
      <c r="A127" s="66" t="s">
        <v>58</v>
      </c>
      <c r="B127" s="43" t="s">
        <v>102</v>
      </c>
      <c r="C127" s="74">
        <v>84464</v>
      </c>
      <c r="D127" s="138"/>
      <c r="E127" s="22">
        <f>SUM(C127+D127)</f>
        <v>84464</v>
      </c>
    </row>
    <row r="128" spans="1:5" ht="12.75">
      <c r="A128" s="66"/>
      <c r="B128" s="43" t="s">
        <v>103</v>
      </c>
      <c r="C128" s="74"/>
      <c r="E128" s="14"/>
    </row>
    <row r="129" spans="1:5" ht="12.75">
      <c r="A129" s="66" t="s">
        <v>59</v>
      </c>
      <c r="B129" s="43" t="s">
        <v>527</v>
      </c>
      <c r="C129" s="74">
        <v>70</v>
      </c>
      <c r="E129" s="22">
        <f>SUM(C129+D129)</f>
        <v>70</v>
      </c>
    </row>
    <row r="130" spans="1:5" ht="12.75">
      <c r="A130" s="66" t="s">
        <v>60</v>
      </c>
      <c r="B130" s="14" t="s">
        <v>363</v>
      </c>
      <c r="C130" s="74">
        <v>78608</v>
      </c>
      <c r="D130" s="138"/>
      <c r="E130" s="22">
        <f>SUM(C130+D130)</f>
        <v>78608</v>
      </c>
    </row>
    <row r="131" spans="1:5" ht="12.75">
      <c r="A131" s="66"/>
      <c r="B131" s="14" t="s">
        <v>364</v>
      </c>
      <c r="C131" s="74"/>
      <c r="E131" s="14"/>
    </row>
    <row r="132" spans="1:5" ht="12.75">
      <c r="A132" s="66"/>
      <c r="B132" s="14" t="s">
        <v>45</v>
      </c>
      <c r="C132" s="74"/>
      <c r="E132" s="14"/>
    </row>
    <row r="133" spans="1:5" ht="12.75">
      <c r="A133" s="66"/>
      <c r="B133" s="14" t="s">
        <v>280</v>
      </c>
      <c r="C133" s="74"/>
      <c r="E133" s="14"/>
    </row>
    <row r="134" spans="1:5" ht="12.75">
      <c r="A134" s="66" t="s">
        <v>61</v>
      </c>
      <c r="B134" s="69" t="s">
        <v>104</v>
      </c>
      <c r="C134" s="74">
        <v>240</v>
      </c>
      <c r="E134" s="22">
        <f>SUM(C134+D134)</f>
        <v>240</v>
      </c>
    </row>
    <row r="135" spans="1:5" ht="12.75">
      <c r="A135" s="66"/>
      <c r="B135" s="69" t="s">
        <v>105</v>
      </c>
      <c r="C135" s="74"/>
      <c r="E135" s="14"/>
    </row>
    <row r="136" spans="1:5" ht="12.75">
      <c r="A136" s="66" t="s">
        <v>62</v>
      </c>
      <c r="B136" s="70" t="s">
        <v>106</v>
      </c>
      <c r="C136" s="74">
        <v>450673</v>
      </c>
      <c r="D136" s="138"/>
      <c r="E136" s="22">
        <f>SUM(C136+D136)</f>
        <v>450673</v>
      </c>
    </row>
    <row r="137" spans="1:5" ht="12.75">
      <c r="A137" s="41"/>
      <c r="B137" s="10" t="s">
        <v>281</v>
      </c>
      <c r="C137" s="151"/>
      <c r="E137" s="14"/>
    </row>
    <row r="138" spans="1:5" ht="12.75">
      <c r="A138" s="41" t="s">
        <v>63</v>
      </c>
      <c r="B138" s="10" t="s">
        <v>49</v>
      </c>
      <c r="C138" s="151">
        <v>430</v>
      </c>
      <c r="D138" s="138"/>
      <c r="E138" s="22">
        <f>SUM(C138+D138)</f>
        <v>430</v>
      </c>
    </row>
    <row r="139" spans="1:5" ht="12.75">
      <c r="A139" s="106"/>
      <c r="B139" s="11" t="s">
        <v>50</v>
      </c>
      <c r="C139" s="152"/>
      <c r="E139" s="15"/>
    </row>
    <row r="140" spans="1:5" ht="12.75">
      <c r="A140" s="132" t="s">
        <v>864</v>
      </c>
      <c r="B140" s="29" t="s">
        <v>865</v>
      </c>
      <c r="C140" s="148">
        <f>SUM(C127:C139)</f>
        <v>614485</v>
      </c>
      <c r="D140" s="194">
        <f>SUM(D127:D139)</f>
        <v>0</v>
      </c>
      <c r="E140" s="22">
        <f>SUM(C140+D140)</f>
        <v>614485</v>
      </c>
    </row>
    <row r="141" spans="1:5" ht="12.75">
      <c r="A141" s="36"/>
      <c r="B141" s="15"/>
      <c r="C141" s="42"/>
      <c r="D141" s="36"/>
      <c r="E141" s="15"/>
    </row>
    <row r="142" spans="1:3" ht="12.75">
      <c r="A142" s="2"/>
      <c r="B142" s="2"/>
      <c r="C142" s="32"/>
    </row>
    <row r="143" spans="1:3" ht="12.75">
      <c r="A143" s="2"/>
      <c r="B143" s="2"/>
      <c r="C143" s="32"/>
    </row>
    <row r="144" spans="1:3" ht="12.75">
      <c r="A144" s="2"/>
      <c r="B144" s="2"/>
      <c r="C144" s="32"/>
    </row>
    <row r="145" spans="1:5" ht="13.5" thickBot="1">
      <c r="A145" s="3"/>
      <c r="B145" s="3"/>
      <c r="C145" s="3"/>
      <c r="D145" s="30"/>
      <c r="E145" s="30"/>
    </row>
    <row r="146" spans="1:5" ht="13.5" thickTop="1">
      <c r="A146" s="6" t="s">
        <v>853</v>
      </c>
      <c r="B146" s="98"/>
      <c r="C146" s="94" t="s">
        <v>249</v>
      </c>
      <c r="D146" s="172"/>
      <c r="E146" s="150" t="s">
        <v>589</v>
      </c>
    </row>
    <row r="147" spans="1:5" ht="13.5" thickBot="1">
      <c r="A147" s="7" t="s">
        <v>852</v>
      </c>
      <c r="B147" s="99" t="s">
        <v>854</v>
      </c>
      <c r="C147" s="95" t="s">
        <v>288</v>
      </c>
      <c r="D147" s="173" t="s">
        <v>588</v>
      </c>
      <c r="E147" s="175" t="s">
        <v>590</v>
      </c>
    </row>
    <row r="148" spans="1:5" ht="13.5" thickTop="1">
      <c r="A148" s="8" t="s">
        <v>545</v>
      </c>
      <c r="B148" s="8" t="s">
        <v>546</v>
      </c>
      <c r="C148" s="96" t="s">
        <v>547</v>
      </c>
      <c r="D148" s="174" t="s">
        <v>818</v>
      </c>
      <c r="E148" s="176" t="s">
        <v>27</v>
      </c>
    </row>
    <row r="149" spans="1:5" ht="12.75">
      <c r="A149" s="31"/>
      <c r="B149" s="14"/>
      <c r="C149" s="22"/>
      <c r="E149" s="14"/>
    </row>
    <row r="150" spans="1:5" ht="12.75">
      <c r="A150" s="31" t="s">
        <v>107</v>
      </c>
      <c r="B150" s="14" t="s">
        <v>527</v>
      </c>
      <c r="C150" s="22">
        <v>30</v>
      </c>
      <c r="E150" s="22">
        <f>SUM(C150+D150)</f>
        <v>30</v>
      </c>
    </row>
    <row r="151" spans="1:5" ht="12.75">
      <c r="A151" s="31" t="s">
        <v>108</v>
      </c>
      <c r="B151" s="14" t="s">
        <v>861</v>
      </c>
      <c r="C151" s="22">
        <v>700</v>
      </c>
      <c r="D151" s="138"/>
      <c r="E151" s="22">
        <f>SUM(C151+D151)</f>
        <v>700</v>
      </c>
    </row>
    <row r="152" spans="1:5" ht="12.75">
      <c r="A152" s="31" t="s">
        <v>109</v>
      </c>
      <c r="B152" s="14" t="s">
        <v>262</v>
      </c>
      <c r="C152" s="22">
        <v>30</v>
      </c>
      <c r="D152" s="138"/>
      <c r="E152" s="22">
        <f>SUM(C152+D152)</f>
        <v>30</v>
      </c>
    </row>
    <row r="153" spans="1:5" ht="12.75">
      <c r="A153" s="36" t="s">
        <v>72</v>
      </c>
      <c r="B153" s="11" t="s">
        <v>73</v>
      </c>
      <c r="C153" s="23">
        <v>0</v>
      </c>
      <c r="D153" s="195"/>
      <c r="E153" s="23">
        <f>SUM(C153+D153)</f>
        <v>0</v>
      </c>
    </row>
    <row r="154" spans="1:5" ht="12.75">
      <c r="A154" s="31" t="s">
        <v>866</v>
      </c>
      <c r="B154" s="14" t="s">
        <v>858</v>
      </c>
      <c r="C154" s="22">
        <f>SUM(C150:C153)</f>
        <v>760</v>
      </c>
      <c r="D154" s="190">
        <f>SUM(D150:D153)</f>
        <v>0</v>
      </c>
      <c r="E154" s="22">
        <f>SUM(C154+D154)</f>
        <v>760</v>
      </c>
    </row>
    <row r="155" spans="1:5" ht="13.5" thickBot="1">
      <c r="A155" s="102"/>
      <c r="B155" s="12"/>
      <c r="C155" s="26"/>
      <c r="E155" s="12"/>
    </row>
    <row r="156" spans="1:5" ht="12.75">
      <c r="A156" s="108">
        <v>700</v>
      </c>
      <c r="B156" s="109" t="s">
        <v>867</v>
      </c>
      <c r="C156" s="33">
        <f>SUM(C140+C154)</f>
        <v>615245</v>
      </c>
      <c r="D156" s="197">
        <f>SUM(D140+D154)</f>
        <v>0</v>
      </c>
      <c r="E156" s="159">
        <f>SUM(C156+D156)</f>
        <v>615245</v>
      </c>
    </row>
    <row r="157" spans="1:5" ht="12.75">
      <c r="A157" s="9"/>
      <c r="B157" s="57"/>
      <c r="C157" s="63"/>
      <c r="E157" s="14"/>
    </row>
    <row r="158" spans="1:5" ht="12.75">
      <c r="A158" s="49" t="s">
        <v>606</v>
      </c>
      <c r="B158" s="43" t="s">
        <v>67</v>
      </c>
      <c r="C158" s="45">
        <v>3200</v>
      </c>
      <c r="D158" s="183"/>
      <c r="E158" s="22">
        <f>SUM(C158+D158)</f>
        <v>3200</v>
      </c>
    </row>
    <row r="159" spans="1:5" ht="12.75">
      <c r="A159" s="49"/>
      <c r="B159" s="43" t="s">
        <v>68</v>
      </c>
      <c r="C159" s="45"/>
      <c r="D159" s="180"/>
      <c r="E159" s="179"/>
    </row>
    <row r="160" spans="1:5" ht="12.75">
      <c r="A160" s="52"/>
      <c r="B160" s="46" t="s">
        <v>69</v>
      </c>
      <c r="C160" s="55"/>
      <c r="D160" s="184"/>
      <c r="E160" s="196"/>
    </row>
    <row r="161" spans="1:5" ht="12.75">
      <c r="A161" s="49" t="s">
        <v>799</v>
      </c>
      <c r="B161" s="335" t="s">
        <v>800</v>
      </c>
      <c r="C161" s="45">
        <f>SUM(C158:C160)</f>
        <v>3200</v>
      </c>
      <c r="D161" s="45">
        <f>SUM(D158:D160)</f>
        <v>0</v>
      </c>
      <c r="E161" s="22">
        <f>SUM(C161+D161)</f>
        <v>3200</v>
      </c>
    </row>
    <row r="162" spans="1:5" ht="13.5" thickBot="1">
      <c r="A162" s="54"/>
      <c r="B162" s="336"/>
      <c r="C162" s="337"/>
      <c r="D162" s="338"/>
      <c r="E162" s="26"/>
    </row>
    <row r="163" spans="1:5" ht="12.75">
      <c r="A163" s="47">
        <v>730</v>
      </c>
      <c r="B163" s="339" t="s">
        <v>572</v>
      </c>
      <c r="C163" s="185">
        <f>SUM(C161)</f>
        <v>3200</v>
      </c>
      <c r="D163" s="185">
        <f>SUM(D161)</f>
        <v>0</v>
      </c>
      <c r="E163" s="159">
        <f>SUM(C163+D163)</f>
        <v>3200</v>
      </c>
    </row>
    <row r="164" spans="1:5" ht="12.75">
      <c r="A164" s="47"/>
      <c r="B164" s="339"/>
      <c r="C164" s="340"/>
      <c r="D164" s="341"/>
      <c r="E164" s="159"/>
    </row>
    <row r="165" spans="1:5" ht="12.75">
      <c r="A165" s="14" t="s">
        <v>110</v>
      </c>
      <c r="B165" s="14" t="s">
        <v>0</v>
      </c>
      <c r="C165" s="151">
        <v>66600</v>
      </c>
      <c r="D165" s="138"/>
      <c r="E165" s="22">
        <f>SUM(C165+D165)</f>
        <v>66600</v>
      </c>
    </row>
    <row r="166" spans="1:5" ht="12.75">
      <c r="A166" s="14"/>
      <c r="B166" s="14" t="s">
        <v>1</v>
      </c>
      <c r="C166" s="151"/>
      <c r="E166" s="14"/>
    </row>
    <row r="167" spans="1:5" ht="12.75">
      <c r="A167" s="14"/>
      <c r="B167" s="14" t="s">
        <v>2</v>
      </c>
      <c r="C167" s="151"/>
      <c r="E167" s="14"/>
    </row>
    <row r="168" spans="1:5" ht="12.75">
      <c r="A168" s="31"/>
      <c r="B168" s="14" t="s">
        <v>3</v>
      </c>
      <c r="C168" s="151"/>
      <c r="E168" s="14"/>
    </row>
    <row r="169" spans="1:5" ht="12.75">
      <c r="A169" s="14" t="s">
        <v>111</v>
      </c>
      <c r="B169" s="69" t="s">
        <v>112</v>
      </c>
      <c r="C169" s="151">
        <v>1150</v>
      </c>
      <c r="D169" s="138"/>
      <c r="E169" s="22">
        <f>SUM(C169+D169)</f>
        <v>1150</v>
      </c>
    </row>
    <row r="170" spans="1:5" ht="12.75">
      <c r="A170" s="14"/>
      <c r="B170" s="69" t="s">
        <v>113</v>
      </c>
      <c r="C170" s="151"/>
      <c r="E170" s="14"/>
    </row>
    <row r="171" spans="1:5" ht="12.75">
      <c r="A171" s="15"/>
      <c r="B171" s="71" t="s">
        <v>114</v>
      </c>
      <c r="C171" s="152"/>
      <c r="D171" s="36"/>
      <c r="E171" s="15"/>
    </row>
    <row r="172" spans="1:5" ht="12.75">
      <c r="A172" s="14" t="s">
        <v>4</v>
      </c>
      <c r="B172" s="14" t="s">
        <v>5</v>
      </c>
      <c r="C172" s="151">
        <f>SUM(C165:C171)</f>
        <v>67750</v>
      </c>
      <c r="D172" s="193">
        <f>SUM(D165:D171)</f>
        <v>0</v>
      </c>
      <c r="E172" s="22">
        <f>SUM(C172+D172)</f>
        <v>67750</v>
      </c>
    </row>
    <row r="173" spans="1:5" ht="12.75">
      <c r="A173" s="14"/>
      <c r="B173" s="14"/>
      <c r="C173" s="151"/>
      <c r="E173" s="14"/>
    </row>
    <row r="174" spans="1:5" ht="12.75">
      <c r="A174" s="15" t="s">
        <v>115</v>
      </c>
      <c r="B174" s="15" t="s">
        <v>861</v>
      </c>
      <c r="C174" s="152">
        <v>3070</v>
      </c>
      <c r="D174" s="187"/>
      <c r="E174" s="23">
        <f>SUM(C174+D174)</f>
        <v>3070</v>
      </c>
    </row>
    <row r="175" spans="1:5" ht="12.75">
      <c r="A175" s="14" t="s">
        <v>850</v>
      </c>
      <c r="B175" s="69" t="s">
        <v>42</v>
      </c>
      <c r="C175" s="22">
        <f>SUM(C174:C174)</f>
        <v>3070</v>
      </c>
      <c r="D175" s="190">
        <f>SUM(D174:D174)</f>
        <v>0</v>
      </c>
      <c r="E175" s="22">
        <f>SUM(C175+D175)</f>
        <v>3070</v>
      </c>
    </row>
    <row r="176" spans="1:5" ht="13.5" thickBot="1">
      <c r="A176" s="12"/>
      <c r="B176" s="12"/>
      <c r="C176" s="149"/>
      <c r="E176" s="12"/>
    </row>
    <row r="177" spans="1:5" ht="12.75">
      <c r="A177" s="38">
        <v>750</v>
      </c>
      <c r="B177" s="109" t="s">
        <v>6</v>
      </c>
      <c r="C177" s="33">
        <f>SUM(C172+C175)</f>
        <v>70820</v>
      </c>
      <c r="D177" s="197">
        <f>SUM(D172+D175)</f>
        <v>0</v>
      </c>
      <c r="E177" s="159">
        <f>SUM(C177+D177)</f>
        <v>70820</v>
      </c>
    </row>
    <row r="178" spans="1:5" ht="12.75">
      <c r="A178" s="14"/>
      <c r="B178" s="14"/>
      <c r="C178" s="22"/>
      <c r="E178" s="14"/>
    </row>
    <row r="179" spans="1:5" ht="12.75">
      <c r="A179" s="14" t="s">
        <v>116</v>
      </c>
      <c r="B179" s="14" t="s">
        <v>0</v>
      </c>
      <c r="C179" s="22">
        <v>1380</v>
      </c>
      <c r="D179" s="138"/>
      <c r="E179" s="22">
        <f>SUM(C179+D179)</f>
        <v>1380</v>
      </c>
    </row>
    <row r="180" spans="1:5" ht="12.75">
      <c r="A180" s="14"/>
      <c r="B180" s="14" t="s">
        <v>1</v>
      </c>
      <c r="C180" s="22"/>
      <c r="E180" s="14"/>
    </row>
    <row r="181" spans="1:5" ht="12.75">
      <c r="A181" s="14"/>
      <c r="B181" s="14" t="s">
        <v>2</v>
      </c>
      <c r="C181" s="22"/>
      <c r="E181" s="14"/>
    </row>
    <row r="182" spans="1:5" ht="12.75">
      <c r="A182" s="15"/>
      <c r="B182" s="15" t="s">
        <v>3</v>
      </c>
      <c r="C182" s="23"/>
      <c r="D182" s="36"/>
      <c r="E182" s="15"/>
    </row>
    <row r="183" spans="1:5" ht="12.75">
      <c r="A183" s="14" t="s">
        <v>8</v>
      </c>
      <c r="B183" s="14" t="s">
        <v>823</v>
      </c>
      <c r="C183" s="22">
        <f>SUM(C179:C182)</f>
        <v>1380</v>
      </c>
      <c r="D183" s="190">
        <f>SUM(D179:D182)</f>
        <v>0</v>
      </c>
      <c r="E183" s="22">
        <f>SUM(C183+D183)</f>
        <v>1380</v>
      </c>
    </row>
    <row r="184" spans="1:5" ht="12.75">
      <c r="A184" s="14"/>
      <c r="B184" s="14" t="s">
        <v>824</v>
      </c>
      <c r="C184" s="22"/>
      <c r="E184" s="14"/>
    </row>
    <row r="185" spans="1:5" ht="13.5" thickBot="1">
      <c r="A185" s="12"/>
      <c r="B185" s="12"/>
      <c r="C185" s="26"/>
      <c r="D185" s="102"/>
      <c r="E185" s="12"/>
    </row>
    <row r="186" spans="1:5" ht="12.75">
      <c r="A186" s="38">
        <v>751</v>
      </c>
      <c r="B186" s="109" t="s">
        <v>823</v>
      </c>
      <c r="C186" s="33">
        <f>SUM(C183)</f>
        <v>1380</v>
      </c>
      <c r="D186" s="191">
        <f>SUM(D183)</f>
        <v>0</v>
      </c>
      <c r="E186" s="159">
        <f>SUM(C186+D186)</f>
        <v>1380</v>
      </c>
    </row>
    <row r="187" spans="1:5" ht="12.75">
      <c r="A187" s="17"/>
      <c r="B187" s="13" t="s">
        <v>824</v>
      </c>
      <c r="C187" s="60"/>
      <c r="E187" s="14"/>
    </row>
    <row r="188" spans="1:5" ht="12.75">
      <c r="A188" s="9"/>
      <c r="B188" s="9"/>
      <c r="C188" s="63"/>
      <c r="E188" s="14"/>
    </row>
    <row r="189" spans="1:5" ht="12.75">
      <c r="A189" s="14" t="s">
        <v>117</v>
      </c>
      <c r="B189" s="14" t="s">
        <v>0</v>
      </c>
      <c r="C189" s="22">
        <v>400</v>
      </c>
      <c r="D189" s="138"/>
      <c r="E189" s="22">
        <f>SUM(C189+D189)</f>
        <v>400</v>
      </c>
    </row>
    <row r="190" spans="1:5" ht="12.75">
      <c r="A190" s="14"/>
      <c r="B190" s="14" t="s">
        <v>1</v>
      </c>
      <c r="C190" s="22"/>
      <c r="E190" s="14"/>
    </row>
    <row r="191" spans="1:5" ht="12.75">
      <c r="A191" s="14"/>
      <c r="B191" s="14" t="s">
        <v>2</v>
      </c>
      <c r="C191" s="22"/>
      <c r="E191" s="14"/>
    </row>
    <row r="192" spans="1:5" ht="12.75">
      <c r="A192" s="15"/>
      <c r="B192" s="15" t="s">
        <v>3</v>
      </c>
      <c r="C192" s="23"/>
      <c r="D192" s="36"/>
      <c r="E192" s="15"/>
    </row>
    <row r="193" spans="1:5" ht="12.75">
      <c r="A193" s="14" t="s">
        <v>9</v>
      </c>
      <c r="B193" s="14" t="s">
        <v>10</v>
      </c>
      <c r="C193" s="22">
        <f>SUM(C189:C192)</f>
        <v>400</v>
      </c>
      <c r="D193" s="190">
        <f>SUM(D189:D192)</f>
        <v>0</v>
      </c>
      <c r="E193" s="22">
        <f>SUM(C193+D193)</f>
        <v>400</v>
      </c>
    </row>
    <row r="194" spans="1:5" ht="13.5" thickBot="1">
      <c r="A194" s="12"/>
      <c r="B194" s="12"/>
      <c r="C194" s="26"/>
      <c r="D194" s="102"/>
      <c r="E194" s="12"/>
    </row>
    <row r="195" spans="1:5" ht="12.75">
      <c r="A195" s="17">
        <v>754</v>
      </c>
      <c r="B195" s="13" t="s">
        <v>11</v>
      </c>
      <c r="C195" s="24">
        <f>SUM(C193)</f>
        <v>400</v>
      </c>
      <c r="D195" s="191">
        <f>SUM(D193)</f>
        <v>0</v>
      </c>
      <c r="E195" s="159">
        <f>SUM(C195+D195)</f>
        <v>400</v>
      </c>
    </row>
    <row r="196" spans="1:5" ht="12.75">
      <c r="A196" s="17"/>
      <c r="B196" s="13" t="s">
        <v>12</v>
      </c>
      <c r="C196" s="24"/>
      <c r="E196" s="14"/>
    </row>
    <row r="197" spans="1:5" ht="12.75">
      <c r="A197" s="17"/>
      <c r="B197" s="13"/>
      <c r="C197" s="24"/>
      <c r="E197" s="14"/>
    </row>
    <row r="198" spans="1:5" ht="12.75">
      <c r="A198" s="14" t="s">
        <v>118</v>
      </c>
      <c r="B198" s="10" t="s">
        <v>14</v>
      </c>
      <c r="C198" s="151">
        <v>5295</v>
      </c>
      <c r="D198" s="138"/>
      <c r="E198" s="22">
        <f>SUM(C198+D198)</f>
        <v>5295</v>
      </c>
    </row>
    <row r="199" spans="1:5" ht="12.75">
      <c r="A199" s="15"/>
      <c r="B199" s="11" t="s">
        <v>365</v>
      </c>
      <c r="C199" s="152"/>
      <c r="D199" s="36"/>
      <c r="E199" s="15"/>
    </row>
    <row r="200" spans="1:5" ht="12.75">
      <c r="A200" s="14" t="s">
        <v>830</v>
      </c>
      <c r="B200" s="10" t="s">
        <v>269</v>
      </c>
      <c r="C200" s="151">
        <f>SUM(C198:C199)</f>
        <v>5295</v>
      </c>
      <c r="D200" s="193">
        <f>SUM(D198:D199)</f>
        <v>0</v>
      </c>
      <c r="E200" s="22">
        <f>SUM(C200+D200)</f>
        <v>5295</v>
      </c>
    </row>
    <row r="201" spans="1:5" ht="12.75">
      <c r="A201" s="14"/>
      <c r="B201" s="10"/>
      <c r="C201" s="151"/>
      <c r="E201" s="14"/>
    </row>
    <row r="202" spans="1:5" ht="12.75">
      <c r="A202" s="14" t="s">
        <v>119</v>
      </c>
      <c r="B202" s="14" t="s">
        <v>16</v>
      </c>
      <c r="C202" s="151">
        <v>1147085</v>
      </c>
      <c r="D202" s="39"/>
      <c r="E202" s="22">
        <f aca="true" t="shared" si="0" ref="E202:E207">SUM(C202+D202)</f>
        <v>1147085</v>
      </c>
    </row>
    <row r="203" spans="1:5" ht="12.75">
      <c r="A203" s="14" t="s">
        <v>120</v>
      </c>
      <c r="B203" s="14" t="s">
        <v>17</v>
      </c>
      <c r="C203" s="151">
        <v>201246</v>
      </c>
      <c r="D203" s="39"/>
      <c r="E203" s="22">
        <f t="shared" si="0"/>
        <v>201246</v>
      </c>
    </row>
    <row r="204" spans="1:5" ht="12.75">
      <c r="A204" s="14" t="s">
        <v>121</v>
      </c>
      <c r="B204" s="14" t="s">
        <v>18</v>
      </c>
      <c r="C204" s="151">
        <v>37755</v>
      </c>
      <c r="D204" s="39"/>
      <c r="E204" s="22">
        <f t="shared" si="0"/>
        <v>37755</v>
      </c>
    </row>
    <row r="205" spans="1:5" ht="12.75">
      <c r="A205" s="14" t="s">
        <v>122</v>
      </c>
      <c r="B205" s="14" t="s">
        <v>19</v>
      </c>
      <c r="C205" s="151">
        <v>120080</v>
      </c>
      <c r="D205" s="39"/>
      <c r="E205" s="22">
        <f t="shared" si="0"/>
        <v>120080</v>
      </c>
    </row>
    <row r="206" spans="1:5" ht="12.75">
      <c r="A206" s="15" t="s">
        <v>123</v>
      </c>
      <c r="B206" s="15" t="s">
        <v>20</v>
      </c>
      <c r="C206" s="152">
        <v>18648</v>
      </c>
      <c r="D206" s="39"/>
      <c r="E206" s="22">
        <f t="shared" si="0"/>
        <v>18648</v>
      </c>
    </row>
    <row r="207" spans="1:5" ht="12.75">
      <c r="A207" s="14" t="s">
        <v>23</v>
      </c>
      <c r="B207" s="14" t="s">
        <v>24</v>
      </c>
      <c r="C207" s="151">
        <f>SUM(C202:C206)</f>
        <v>1524814</v>
      </c>
      <c r="D207" s="39"/>
      <c r="E207" s="22">
        <f t="shared" si="0"/>
        <v>1524814</v>
      </c>
    </row>
    <row r="208" spans="1:5" ht="12.75">
      <c r="A208" s="14"/>
      <c r="B208" s="14" t="s">
        <v>263</v>
      </c>
      <c r="C208" s="151"/>
      <c r="D208" s="2"/>
      <c r="E208" s="14"/>
    </row>
    <row r="209" spans="1:5" ht="12.75">
      <c r="A209" s="14"/>
      <c r="B209" s="14" t="s">
        <v>264</v>
      </c>
      <c r="C209" s="151"/>
      <c r="D209" s="2"/>
      <c r="E209" s="14"/>
    </row>
    <row r="210" spans="1:5" ht="12.75">
      <c r="A210" s="14"/>
      <c r="B210" s="14"/>
      <c r="C210" s="151"/>
      <c r="D210" s="2"/>
      <c r="E210" s="14"/>
    </row>
    <row r="211" spans="1:5" ht="12.75">
      <c r="A211" s="15"/>
      <c r="B211" s="15"/>
      <c r="C211" s="152"/>
      <c r="D211" s="1"/>
      <c r="E211" s="15"/>
    </row>
    <row r="212" spans="1:5" ht="12.75">
      <c r="A212" s="2"/>
      <c r="B212" s="2"/>
      <c r="C212" s="39"/>
      <c r="D212" s="2"/>
      <c r="E212" s="2"/>
    </row>
    <row r="213" spans="1:5" ht="12.75">
      <c r="A213" s="2"/>
      <c r="B213" s="2"/>
      <c r="C213" s="39"/>
      <c r="D213" s="2"/>
      <c r="E213" s="2"/>
    </row>
    <row r="214" spans="1:5" ht="12.75">
      <c r="A214" s="2"/>
      <c r="B214" s="2"/>
      <c r="C214" s="39"/>
      <c r="D214" s="2"/>
      <c r="E214" s="2"/>
    </row>
    <row r="215" spans="1:5" ht="12.75">
      <c r="A215" s="2"/>
      <c r="B215" s="2"/>
      <c r="C215" s="39"/>
      <c r="D215" s="2"/>
      <c r="E215" s="2"/>
    </row>
    <row r="216" spans="1:5" ht="12.75">
      <c r="A216" s="2"/>
      <c r="B216" s="2"/>
      <c r="C216" s="39"/>
      <c r="D216" s="2"/>
      <c r="E216" s="2"/>
    </row>
    <row r="217" spans="1:5" ht="13.5" thickBot="1">
      <c r="A217" s="3"/>
      <c r="B217" s="3"/>
      <c r="C217" s="3"/>
      <c r="D217" s="30"/>
      <c r="E217" s="30"/>
    </row>
    <row r="218" spans="1:5" ht="13.5" thickTop="1">
      <c r="A218" s="6" t="s">
        <v>853</v>
      </c>
      <c r="B218" s="98"/>
      <c r="C218" s="94" t="s">
        <v>249</v>
      </c>
      <c r="D218" s="172"/>
      <c r="E218" s="150" t="s">
        <v>589</v>
      </c>
    </row>
    <row r="219" spans="1:5" ht="13.5" thickBot="1">
      <c r="A219" s="7" t="s">
        <v>852</v>
      </c>
      <c r="B219" s="99" t="s">
        <v>854</v>
      </c>
      <c r="C219" s="95" t="s">
        <v>288</v>
      </c>
      <c r="D219" s="173" t="s">
        <v>588</v>
      </c>
      <c r="E219" s="175" t="s">
        <v>590</v>
      </c>
    </row>
    <row r="220" spans="1:5" ht="13.5" thickTop="1">
      <c r="A220" s="8" t="s">
        <v>545</v>
      </c>
      <c r="B220" s="8" t="s">
        <v>546</v>
      </c>
      <c r="C220" s="96" t="s">
        <v>547</v>
      </c>
      <c r="D220" s="174" t="s">
        <v>818</v>
      </c>
      <c r="E220" s="176" t="s">
        <v>27</v>
      </c>
    </row>
    <row r="221" spans="1:5" ht="12.75">
      <c r="A221" s="14"/>
      <c r="B221" s="14"/>
      <c r="C221" s="151"/>
      <c r="D221" s="2"/>
      <c r="E221" s="14"/>
    </row>
    <row r="222" spans="1:5" ht="12.75">
      <c r="A222" s="14" t="s">
        <v>271</v>
      </c>
      <c r="B222" s="14" t="s">
        <v>16</v>
      </c>
      <c r="C222" s="151">
        <v>493511</v>
      </c>
      <c r="D222" s="39"/>
      <c r="E222" s="22">
        <f aca="true" t="shared" si="1" ref="E222:E227">SUM(C222+D222)</f>
        <v>493511</v>
      </c>
    </row>
    <row r="223" spans="1:5" ht="12.75">
      <c r="A223" s="14" t="s">
        <v>272</v>
      </c>
      <c r="B223" s="14" t="s">
        <v>17</v>
      </c>
      <c r="C223" s="151">
        <v>286967</v>
      </c>
      <c r="D223" s="39"/>
      <c r="E223" s="22">
        <f t="shared" si="1"/>
        <v>286967</v>
      </c>
    </row>
    <row r="224" spans="1:5" ht="12.75">
      <c r="A224" s="14" t="s">
        <v>273</v>
      </c>
      <c r="B224" s="14" t="s">
        <v>18</v>
      </c>
      <c r="C224" s="151">
        <v>6039</v>
      </c>
      <c r="D224" s="39"/>
      <c r="E224" s="22">
        <f t="shared" si="1"/>
        <v>6039</v>
      </c>
    </row>
    <row r="225" spans="1:5" ht="12.75">
      <c r="A225" s="14" t="s">
        <v>274</v>
      </c>
      <c r="B225" s="14" t="s">
        <v>19</v>
      </c>
      <c r="C225" s="151">
        <v>99750</v>
      </c>
      <c r="D225" s="39"/>
      <c r="E225" s="22">
        <f t="shared" si="1"/>
        <v>99750</v>
      </c>
    </row>
    <row r="226" spans="1:5" ht="12.75">
      <c r="A226" s="14" t="s">
        <v>275</v>
      </c>
      <c r="B226" s="14" t="s">
        <v>25</v>
      </c>
      <c r="C226" s="151">
        <v>5118</v>
      </c>
      <c r="D226" s="39"/>
      <c r="E226" s="22">
        <f t="shared" si="1"/>
        <v>5118</v>
      </c>
    </row>
    <row r="227" spans="1:5" ht="12.75">
      <c r="A227" s="14" t="s">
        <v>276</v>
      </c>
      <c r="B227" s="14" t="s">
        <v>26</v>
      </c>
      <c r="C227" s="151">
        <v>1240</v>
      </c>
      <c r="D227" s="39"/>
      <c r="E227" s="22">
        <f t="shared" si="1"/>
        <v>1240</v>
      </c>
    </row>
    <row r="228" spans="1:5" ht="12.75">
      <c r="A228" s="14" t="s">
        <v>277</v>
      </c>
      <c r="B228" s="14" t="s">
        <v>526</v>
      </c>
      <c r="C228" s="151">
        <v>6113</v>
      </c>
      <c r="D228" s="39"/>
      <c r="E228" s="22">
        <f>SUM(C228+D228)</f>
        <v>6113</v>
      </c>
    </row>
    <row r="229" spans="1:5" ht="12.75">
      <c r="A229" s="15" t="s">
        <v>278</v>
      </c>
      <c r="B229" s="15" t="s">
        <v>20</v>
      </c>
      <c r="C229" s="152">
        <v>38149</v>
      </c>
      <c r="D229" s="198"/>
      <c r="E229" s="23">
        <f>SUM(C229+D229)</f>
        <v>38149</v>
      </c>
    </row>
    <row r="230" spans="1:5" ht="12.75">
      <c r="A230" s="14" t="s">
        <v>270</v>
      </c>
      <c r="B230" s="14" t="s">
        <v>265</v>
      </c>
      <c r="C230" s="151">
        <f>SUM(C222:C229)</f>
        <v>936887</v>
      </c>
      <c r="D230" s="193">
        <f>SUM(D222:D229)</f>
        <v>0</v>
      </c>
      <c r="E230" s="22">
        <f>SUM(C230+D230)</f>
        <v>936887</v>
      </c>
    </row>
    <row r="231" spans="1:5" ht="12.75">
      <c r="A231" s="14"/>
      <c r="B231" s="14" t="s">
        <v>266</v>
      </c>
      <c r="C231" s="151"/>
      <c r="D231" s="2"/>
      <c r="E231" s="14"/>
    </row>
    <row r="232" spans="1:5" ht="12.75">
      <c r="A232" s="14"/>
      <c r="B232" s="14" t="s">
        <v>267</v>
      </c>
      <c r="C232" s="151"/>
      <c r="D232" s="2"/>
      <c r="E232" s="14"/>
    </row>
    <row r="233" spans="1:5" ht="12.75">
      <c r="A233" s="14"/>
      <c r="B233" s="14" t="s">
        <v>268</v>
      </c>
      <c r="C233" s="65"/>
      <c r="D233" s="2"/>
      <c r="E233" s="14"/>
    </row>
    <row r="234" spans="1:5" ht="12.75">
      <c r="A234" s="14"/>
      <c r="B234" s="14"/>
      <c r="C234" s="65"/>
      <c r="D234" s="2"/>
      <c r="E234" s="14"/>
    </row>
    <row r="235" spans="1:5" ht="12.75">
      <c r="A235" s="14" t="s">
        <v>124</v>
      </c>
      <c r="B235" s="14" t="s">
        <v>529</v>
      </c>
      <c r="C235" s="22">
        <v>32343</v>
      </c>
      <c r="D235" s="32"/>
      <c r="E235" s="22">
        <f>SUM(C235+D235)</f>
        <v>32343</v>
      </c>
    </row>
    <row r="236" spans="1:5" ht="12.75">
      <c r="A236" s="14" t="s">
        <v>125</v>
      </c>
      <c r="B236" s="14" t="s">
        <v>857</v>
      </c>
      <c r="C236" s="22">
        <v>298700</v>
      </c>
      <c r="D236" s="32"/>
      <c r="E236" s="22">
        <f>SUM(C236+D236)</f>
        <v>298700</v>
      </c>
    </row>
    <row r="237" spans="1:5" ht="12.75">
      <c r="A237" s="14" t="s">
        <v>126</v>
      </c>
      <c r="B237" s="14" t="s">
        <v>128</v>
      </c>
      <c r="C237" s="22">
        <v>76489</v>
      </c>
      <c r="D237" s="32"/>
      <c r="E237" s="22">
        <f>SUM(C237+D237)</f>
        <v>76489</v>
      </c>
    </row>
    <row r="238" spans="1:5" ht="12.75">
      <c r="A238" s="14" t="s">
        <v>129</v>
      </c>
      <c r="B238" s="69" t="s">
        <v>130</v>
      </c>
      <c r="C238" s="22">
        <v>7053</v>
      </c>
      <c r="D238" s="32"/>
      <c r="E238" s="22">
        <f>SUM(C238+D238)</f>
        <v>7053</v>
      </c>
    </row>
    <row r="239" spans="1:5" ht="12.75">
      <c r="A239" s="14"/>
      <c r="B239" s="69" t="s">
        <v>131</v>
      </c>
      <c r="C239" s="22"/>
      <c r="D239" s="2"/>
      <c r="E239" s="14"/>
    </row>
    <row r="240" spans="1:5" ht="12.75">
      <c r="A240" s="15"/>
      <c r="B240" s="15" t="s">
        <v>132</v>
      </c>
      <c r="C240" s="23"/>
      <c r="D240" s="36"/>
      <c r="E240" s="15"/>
    </row>
    <row r="241" spans="1:5" ht="12.75">
      <c r="A241" s="14" t="s">
        <v>530</v>
      </c>
      <c r="B241" s="14" t="s">
        <v>765</v>
      </c>
      <c r="C241" s="22">
        <f>SUM(C235:C240)</f>
        <v>414585</v>
      </c>
      <c r="D241" s="190">
        <f>SUM(D235:D240)</f>
        <v>0</v>
      </c>
      <c r="E241" s="22">
        <f>SUM(C241+D241)</f>
        <v>414585</v>
      </c>
    </row>
    <row r="242" spans="1:5" ht="12.75">
      <c r="A242" s="14"/>
      <c r="B242" s="14" t="s">
        <v>127</v>
      </c>
      <c r="C242" s="22"/>
      <c r="D242" s="2"/>
      <c r="E242" s="14"/>
    </row>
    <row r="243" spans="1:5" ht="12.75">
      <c r="A243" s="49"/>
      <c r="B243" s="49"/>
      <c r="C243" s="45"/>
      <c r="D243" s="2"/>
      <c r="E243" s="14"/>
    </row>
    <row r="244" spans="1:5" ht="12.75">
      <c r="A244" s="14" t="s">
        <v>133</v>
      </c>
      <c r="B244" s="14" t="s">
        <v>13</v>
      </c>
      <c r="C244" s="22">
        <v>1773428</v>
      </c>
      <c r="D244" s="32"/>
      <c r="E244" s="22">
        <f>SUM(C244+D244)</f>
        <v>1773428</v>
      </c>
    </row>
    <row r="245" spans="1:5" ht="12.75">
      <c r="A245" s="15" t="s">
        <v>134</v>
      </c>
      <c r="B245" s="15" t="s">
        <v>15</v>
      </c>
      <c r="C245" s="23">
        <v>251430</v>
      </c>
      <c r="D245" s="195"/>
      <c r="E245" s="23">
        <f>SUM(C245+D245)</f>
        <v>251430</v>
      </c>
    </row>
    <row r="246" spans="1:5" ht="12.75">
      <c r="A246" s="14" t="s">
        <v>531</v>
      </c>
      <c r="B246" s="14" t="s">
        <v>532</v>
      </c>
      <c r="C246" s="22">
        <f>SUM(C244:C245)</f>
        <v>2024858</v>
      </c>
      <c r="D246" s="190">
        <f>SUM(D244:D245)</f>
        <v>0</v>
      </c>
      <c r="E246" s="22">
        <f>SUM(C246+D246)</f>
        <v>2024858</v>
      </c>
    </row>
    <row r="247" spans="1:5" ht="12.75">
      <c r="A247" s="14"/>
      <c r="B247" s="14" t="s">
        <v>533</v>
      </c>
      <c r="C247" s="22"/>
      <c r="D247" s="2"/>
      <c r="E247" s="14"/>
    </row>
    <row r="248" spans="1:5" ht="12.75">
      <c r="A248" s="14"/>
      <c r="B248" s="14"/>
      <c r="C248" s="22"/>
      <c r="D248" s="2"/>
      <c r="E248" s="14"/>
    </row>
    <row r="249" spans="1:5" ht="12.75">
      <c r="A249" s="14" t="s">
        <v>282</v>
      </c>
      <c r="B249" s="14" t="s">
        <v>527</v>
      </c>
      <c r="C249" s="22">
        <v>5933</v>
      </c>
      <c r="D249" s="32"/>
      <c r="E249" s="22">
        <f>SUM(C249+D249)</f>
        <v>5933</v>
      </c>
    </row>
    <row r="250" spans="1:5" ht="12.75">
      <c r="A250" s="14" t="s">
        <v>283</v>
      </c>
      <c r="B250" s="14" t="s">
        <v>21</v>
      </c>
      <c r="C250" s="22">
        <v>40000</v>
      </c>
      <c r="D250" s="32"/>
      <c r="E250" s="22">
        <f>SUM(C250+D250)</f>
        <v>40000</v>
      </c>
    </row>
    <row r="251" spans="1:5" ht="12.75">
      <c r="A251" s="15"/>
      <c r="B251" s="15" t="s">
        <v>22</v>
      </c>
      <c r="C251" s="23"/>
      <c r="D251" s="195"/>
      <c r="E251" s="15"/>
    </row>
    <row r="252" spans="1:5" ht="12.75">
      <c r="A252" s="14" t="s">
        <v>186</v>
      </c>
      <c r="B252" s="69" t="s">
        <v>284</v>
      </c>
      <c r="C252" s="22">
        <f>SUM(C249:C251)</f>
        <v>45933</v>
      </c>
      <c r="D252" s="190">
        <f>SUM(D249:D251)</f>
        <v>0</v>
      </c>
      <c r="E252" s="22">
        <f>SUM(C252+D252)</f>
        <v>45933</v>
      </c>
    </row>
    <row r="253" spans="1:5" ht="12.75">
      <c r="A253" s="14"/>
      <c r="B253" s="69" t="s">
        <v>285</v>
      </c>
      <c r="C253" s="22"/>
      <c r="D253" s="2"/>
      <c r="E253" s="14"/>
    </row>
    <row r="254" spans="1:5" ht="13.5" thickBot="1">
      <c r="A254" s="12"/>
      <c r="B254" s="12"/>
      <c r="C254" s="26"/>
      <c r="D254" s="102"/>
      <c r="E254" s="12"/>
    </row>
    <row r="255" spans="1:5" ht="12.75">
      <c r="A255" s="17">
        <v>756</v>
      </c>
      <c r="B255" s="13" t="s">
        <v>534</v>
      </c>
      <c r="C255" s="24">
        <f>SUM(C200+C207+C230+C241+C246+C252)</f>
        <v>4952372</v>
      </c>
      <c r="D255" s="191">
        <f>SUM(D200+D207+D230+D241+D246+D252)</f>
        <v>0</v>
      </c>
      <c r="E255" s="159">
        <f>SUM(C255+D255)</f>
        <v>4952372</v>
      </c>
    </row>
    <row r="256" spans="1:5" ht="12.75">
      <c r="A256" s="13"/>
      <c r="B256" s="13" t="s">
        <v>135</v>
      </c>
      <c r="C256" s="22"/>
      <c r="D256" s="2"/>
      <c r="E256" s="14"/>
    </row>
    <row r="257" spans="1:5" ht="12.75">
      <c r="A257" s="13"/>
      <c r="B257" s="13" t="s">
        <v>247</v>
      </c>
      <c r="C257" s="22"/>
      <c r="D257" s="2"/>
      <c r="E257" s="14"/>
    </row>
    <row r="258" spans="1:5" ht="12.75">
      <c r="A258" s="13"/>
      <c r="B258" s="13"/>
      <c r="C258" s="22"/>
      <c r="D258" s="2"/>
      <c r="E258" s="14"/>
    </row>
    <row r="259" spans="1:5" ht="12.75">
      <c r="A259" s="15" t="s">
        <v>136</v>
      </c>
      <c r="B259" s="15" t="s">
        <v>535</v>
      </c>
      <c r="C259" s="23">
        <v>5381624</v>
      </c>
      <c r="D259" s="195"/>
      <c r="E259" s="23">
        <f>SUM(C259+D259)</f>
        <v>5381624</v>
      </c>
    </row>
    <row r="260" spans="1:5" ht="12.75">
      <c r="A260" s="14" t="s">
        <v>536</v>
      </c>
      <c r="B260" s="14" t="s">
        <v>537</v>
      </c>
      <c r="C260" s="22">
        <f>SUM(C259)</f>
        <v>5381624</v>
      </c>
      <c r="D260" s="190">
        <f>SUM(D259)</f>
        <v>0</v>
      </c>
      <c r="E260" s="22">
        <f>SUM(C260+D260)</f>
        <v>5381624</v>
      </c>
    </row>
    <row r="261" spans="1:5" ht="12.75">
      <c r="A261" s="14"/>
      <c r="B261" s="14" t="s">
        <v>538</v>
      </c>
      <c r="C261" s="22"/>
      <c r="D261" s="2"/>
      <c r="E261" s="14"/>
    </row>
    <row r="262" spans="1:5" ht="12.75">
      <c r="A262" s="14"/>
      <c r="B262" s="14"/>
      <c r="C262" s="22"/>
      <c r="D262" s="2"/>
      <c r="E262" s="14"/>
    </row>
    <row r="263" spans="1:5" ht="12.75">
      <c r="A263" s="15" t="s">
        <v>137</v>
      </c>
      <c r="B263" s="15" t="s">
        <v>535</v>
      </c>
      <c r="C263" s="23">
        <v>1385386</v>
      </c>
      <c r="D263" s="187"/>
      <c r="E263" s="23">
        <f>SUM(C263+D263)</f>
        <v>1385386</v>
      </c>
    </row>
    <row r="264" spans="1:5" ht="12.75">
      <c r="A264" s="14" t="s">
        <v>138</v>
      </c>
      <c r="B264" s="14" t="s">
        <v>139</v>
      </c>
      <c r="C264" s="22">
        <f>SUM(C263)</f>
        <v>1385386</v>
      </c>
      <c r="D264" s="190">
        <f>SUM(D263)</f>
        <v>0</v>
      </c>
      <c r="E264" s="22">
        <f>SUM(C264+D264)</f>
        <v>1385386</v>
      </c>
    </row>
    <row r="265" spans="1:5" ht="12.75">
      <c r="A265" s="14"/>
      <c r="B265" s="14"/>
      <c r="C265" s="59"/>
      <c r="D265" s="2"/>
      <c r="E265" s="14"/>
    </row>
    <row r="266" spans="1:5" ht="12.75">
      <c r="A266" s="15" t="s">
        <v>140</v>
      </c>
      <c r="B266" s="15" t="s">
        <v>528</v>
      </c>
      <c r="C266" s="23">
        <v>100000</v>
      </c>
      <c r="D266" s="187"/>
      <c r="E266" s="23">
        <f>SUM(C266+D266)</f>
        <v>100000</v>
      </c>
    </row>
    <row r="267" spans="1:5" ht="12.75">
      <c r="A267" s="14" t="s">
        <v>539</v>
      </c>
      <c r="B267" s="14" t="s">
        <v>540</v>
      </c>
      <c r="C267" s="22">
        <f>SUM(C266)</f>
        <v>100000</v>
      </c>
      <c r="D267" s="190">
        <f>SUM(D266)</f>
        <v>0</v>
      </c>
      <c r="E267" s="22">
        <f>SUM(C267+D267)</f>
        <v>100000</v>
      </c>
    </row>
    <row r="268" spans="1:5" ht="13.5" thickBot="1">
      <c r="A268" s="12"/>
      <c r="B268" s="12"/>
      <c r="C268" s="26"/>
      <c r="D268" s="2"/>
      <c r="E268" s="12"/>
    </row>
    <row r="269" spans="1:5" ht="12.75">
      <c r="A269" s="38">
        <v>758</v>
      </c>
      <c r="B269" s="109" t="s">
        <v>541</v>
      </c>
      <c r="C269" s="33">
        <f>SUM(C260+C264+C267)</f>
        <v>6867010</v>
      </c>
      <c r="D269" s="197">
        <f>SUM(D260+D264+D267)</f>
        <v>0</v>
      </c>
      <c r="E269" s="159">
        <f>SUM(C269+D269)</f>
        <v>6867010</v>
      </c>
    </row>
    <row r="270" spans="1:5" ht="12.75">
      <c r="A270" s="17"/>
      <c r="B270" s="13"/>
      <c r="C270" s="153"/>
      <c r="D270" s="2"/>
      <c r="E270" s="14"/>
    </row>
    <row r="271" spans="1:5" ht="12.75">
      <c r="A271" s="14" t="s">
        <v>141</v>
      </c>
      <c r="B271" s="14" t="s">
        <v>363</v>
      </c>
      <c r="C271" s="22">
        <v>2672.14</v>
      </c>
      <c r="D271" s="32"/>
      <c r="E271" s="22">
        <f>SUM(C271+D271)</f>
        <v>2672.14</v>
      </c>
    </row>
    <row r="272" spans="1:5" ht="12.75">
      <c r="A272" s="14"/>
      <c r="B272" s="14" t="s">
        <v>364</v>
      </c>
      <c r="C272" s="22"/>
      <c r="D272" s="32"/>
      <c r="E272" s="14"/>
    </row>
    <row r="273" spans="1:5" ht="12.75">
      <c r="A273" s="14"/>
      <c r="B273" s="14" t="s">
        <v>45</v>
      </c>
      <c r="C273" s="22"/>
      <c r="D273" s="32"/>
      <c r="E273" s="14"/>
    </row>
    <row r="274" spans="1:5" ht="12.75">
      <c r="A274" s="31"/>
      <c r="B274" s="14" t="s">
        <v>280</v>
      </c>
      <c r="C274" s="22"/>
      <c r="D274" s="32"/>
      <c r="E274" s="14"/>
    </row>
    <row r="275" spans="1:5" ht="12.75">
      <c r="A275" s="31" t="s">
        <v>142</v>
      </c>
      <c r="B275" s="14" t="s">
        <v>861</v>
      </c>
      <c r="C275" s="22">
        <v>4993</v>
      </c>
      <c r="D275" s="32"/>
      <c r="E275" s="22">
        <f>SUM(C275+D275)</f>
        <v>4993</v>
      </c>
    </row>
    <row r="276" spans="1:5" ht="12.75">
      <c r="A276" s="31" t="s">
        <v>322</v>
      </c>
      <c r="B276" s="14" t="s">
        <v>819</v>
      </c>
      <c r="C276" s="22">
        <v>0</v>
      </c>
      <c r="D276" s="32">
        <v>2428</v>
      </c>
      <c r="E276" s="22">
        <f>SUM(C276+D276)</f>
        <v>2428</v>
      </c>
    </row>
    <row r="277" spans="1:5" ht="12.75">
      <c r="A277" s="31"/>
      <c r="B277" s="14" t="s">
        <v>286</v>
      </c>
      <c r="C277" s="22"/>
      <c r="D277" s="32"/>
      <c r="E277" s="22"/>
    </row>
    <row r="278" spans="1:5" ht="12.75">
      <c r="A278" s="31"/>
      <c r="B278" s="14" t="s">
        <v>287</v>
      </c>
      <c r="C278" s="22"/>
      <c r="D278" s="32"/>
      <c r="E278" s="22"/>
    </row>
    <row r="279" spans="1:5" ht="12.75">
      <c r="A279" s="31" t="s">
        <v>404</v>
      </c>
      <c r="B279" s="14" t="s">
        <v>405</v>
      </c>
      <c r="C279" s="22">
        <v>48840</v>
      </c>
      <c r="D279" s="32"/>
      <c r="E279" s="22">
        <f>SUM(C279+D279)</f>
        <v>48840</v>
      </c>
    </row>
    <row r="280" spans="1:5" ht="12.75">
      <c r="A280" s="31"/>
      <c r="B280" s="14" t="s">
        <v>406</v>
      </c>
      <c r="C280" s="22"/>
      <c r="D280" s="32"/>
      <c r="E280" s="14"/>
    </row>
    <row r="281" spans="1:5" ht="12.75">
      <c r="A281" s="31"/>
      <c r="B281" s="14" t="s">
        <v>407</v>
      </c>
      <c r="C281" s="22"/>
      <c r="D281" s="32"/>
      <c r="E281" s="14"/>
    </row>
    <row r="282" spans="1:5" ht="12.75">
      <c r="A282" s="31" t="s">
        <v>408</v>
      </c>
      <c r="B282" s="14" t="s">
        <v>405</v>
      </c>
      <c r="C282" s="22">
        <v>16280</v>
      </c>
      <c r="D282" s="32"/>
      <c r="E282" s="22">
        <f>SUM(C282+D282)</f>
        <v>16280</v>
      </c>
    </row>
    <row r="283" spans="1:5" ht="12.75">
      <c r="A283" s="31"/>
      <c r="B283" s="14" t="s">
        <v>406</v>
      </c>
      <c r="C283" s="22"/>
      <c r="D283" s="32"/>
      <c r="E283" s="14"/>
    </row>
    <row r="284" spans="1:5" ht="12.75">
      <c r="A284" s="31"/>
      <c r="B284" s="14" t="s">
        <v>407</v>
      </c>
      <c r="C284" s="22"/>
      <c r="D284" s="32"/>
      <c r="E284" s="14"/>
    </row>
    <row r="285" spans="1:5" ht="12.75">
      <c r="A285" s="31"/>
      <c r="B285" s="14"/>
      <c r="C285" s="22"/>
      <c r="D285" s="32"/>
      <c r="E285" s="14"/>
    </row>
    <row r="286" spans="1:5" ht="12.75">
      <c r="A286" s="36"/>
      <c r="B286" s="15"/>
      <c r="C286" s="23"/>
      <c r="D286" s="329"/>
      <c r="E286" s="15"/>
    </row>
    <row r="287" spans="1:5" ht="12.75">
      <c r="A287" s="2"/>
      <c r="B287" s="2"/>
      <c r="C287" s="32"/>
      <c r="D287" s="32"/>
      <c r="E287" s="2"/>
    </row>
    <row r="288" spans="1:5" ht="12.75">
      <c r="A288" s="2"/>
      <c r="B288" s="2"/>
      <c r="C288" s="32"/>
      <c r="D288" s="32"/>
      <c r="E288" s="2"/>
    </row>
    <row r="289" spans="1:5" ht="13.5" thickBot="1">
      <c r="A289" s="3"/>
      <c r="B289" s="3"/>
      <c r="C289" s="3"/>
      <c r="D289" s="30"/>
      <c r="E289" s="30"/>
    </row>
    <row r="290" spans="1:5" ht="13.5" thickTop="1">
      <c r="A290" s="6" t="s">
        <v>853</v>
      </c>
      <c r="B290" s="98"/>
      <c r="C290" s="94" t="s">
        <v>249</v>
      </c>
      <c r="D290" s="172"/>
      <c r="E290" s="150" t="s">
        <v>589</v>
      </c>
    </row>
    <row r="291" spans="1:5" ht="13.5" thickBot="1">
      <c r="A291" s="7" t="s">
        <v>852</v>
      </c>
      <c r="B291" s="99" t="s">
        <v>854</v>
      </c>
      <c r="C291" s="95" t="s">
        <v>288</v>
      </c>
      <c r="D291" s="173" t="s">
        <v>588</v>
      </c>
      <c r="E291" s="175" t="s">
        <v>590</v>
      </c>
    </row>
    <row r="292" spans="1:5" ht="13.5" thickTop="1">
      <c r="A292" s="8" t="s">
        <v>545</v>
      </c>
      <c r="B292" s="8" t="s">
        <v>546</v>
      </c>
      <c r="C292" s="96" t="s">
        <v>547</v>
      </c>
      <c r="D292" s="174" t="s">
        <v>818</v>
      </c>
      <c r="E292" s="176" t="s">
        <v>27</v>
      </c>
    </row>
    <row r="293" spans="1:5" ht="12.75">
      <c r="A293" s="31"/>
      <c r="B293" s="14"/>
      <c r="C293" s="22"/>
      <c r="D293" s="32"/>
      <c r="E293" s="14"/>
    </row>
    <row r="294" spans="1:5" ht="12.75">
      <c r="A294" s="31" t="s">
        <v>308</v>
      </c>
      <c r="B294" s="14" t="s">
        <v>309</v>
      </c>
      <c r="C294" s="22">
        <v>634053.86</v>
      </c>
      <c r="D294" s="32"/>
      <c r="E294" s="22">
        <f>SUM(C294+D294)</f>
        <v>634053.86</v>
      </c>
    </row>
    <row r="295" spans="1:5" ht="12.75">
      <c r="A295" s="31"/>
      <c r="B295" s="14" t="s">
        <v>406</v>
      </c>
      <c r="C295" s="22"/>
      <c r="D295" s="32"/>
      <c r="E295" s="14"/>
    </row>
    <row r="296" spans="1:5" ht="12.75">
      <c r="A296" s="31"/>
      <c r="B296" s="14" t="s">
        <v>407</v>
      </c>
      <c r="C296" s="22"/>
      <c r="D296" s="32"/>
      <c r="E296" s="14"/>
    </row>
    <row r="297" spans="1:5" ht="12.75">
      <c r="A297" s="31"/>
      <c r="B297" s="14" t="s">
        <v>307</v>
      </c>
      <c r="C297" s="22"/>
      <c r="D297" s="32"/>
      <c r="E297" s="14"/>
    </row>
    <row r="298" spans="1:5" ht="12.75">
      <c r="A298" s="31" t="s">
        <v>304</v>
      </c>
      <c r="B298" s="14" t="s">
        <v>305</v>
      </c>
      <c r="C298" s="22">
        <v>49437</v>
      </c>
      <c r="D298" s="32"/>
      <c r="E298" s="22">
        <f>SUM(C298+D298)</f>
        <v>49437</v>
      </c>
    </row>
    <row r="299" spans="1:5" ht="12.75">
      <c r="A299" s="31"/>
      <c r="B299" s="14" t="s">
        <v>306</v>
      </c>
      <c r="C299" s="22"/>
      <c r="D299" s="32"/>
      <c r="E299" s="14"/>
    </row>
    <row r="300" spans="1:5" ht="12.75">
      <c r="A300" s="36"/>
      <c r="B300" s="15" t="s">
        <v>307</v>
      </c>
      <c r="C300" s="23"/>
      <c r="D300" s="195"/>
      <c r="E300" s="15"/>
    </row>
    <row r="301" spans="1:5" ht="12.75">
      <c r="A301" s="14" t="s">
        <v>542</v>
      </c>
      <c r="B301" s="14" t="s">
        <v>543</v>
      </c>
      <c r="C301" s="22">
        <f>SUM(C271:C300)</f>
        <v>756276</v>
      </c>
      <c r="D301" s="190">
        <f>SUM(D271:D300)</f>
        <v>2428</v>
      </c>
      <c r="E301" s="22">
        <f>SUM(C301+D301)</f>
        <v>758704</v>
      </c>
    </row>
    <row r="302" spans="1:5" ht="12.75">
      <c r="A302" s="14"/>
      <c r="B302" s="14"/>
      <c r="C302" s="22"/>
      <c r="D302" s="2"/>
      <c r="E302" s="14"/>
    </row>
    <row r="303" spans="1:5" ht="12.75">
      <c r="A303" s="14" t="s">
        <v>144</v>
      </c>
      <c r="B303" s="14" t="s">
        <v>363</v>
      </c>
      <c r="C303" s="22">
        <v>3793</v>
      </c>
      <c r="D303" s="32"/>
      <c r="E303" s="22">
        <f>SUM(C303+D303)</f>
        <v>3793</v>
      </c>
    </row>
    <row r="304" spans="1:5" ht="12.75">
      <c r="A304" s="14"/>
      <c r="B304" s="14" t="s">
        <v>364</v>
      </c>
      <c r="C304" s="22"/>
      <c r="D304" s="32"/>
      <c r="E304" s="14"/>
    </row>
    <row r="305" spans="1:5" ht="12.75">
      <c r="A305" s="14"/>
      <c r="B305" s="14" t="s">
        <v>45</v>
      </c>
      <c r="C305" s="22"/>
      <c r="D305" s="32"/>
      <c r="E305" s="14"/>
    </row>
    <row r="306" spans="1:5" ht="12.75">
      <c r="A306" s="14"/>
      <c r="B306" s="14" t="s">
        <v>280</v>
      </c>
      <c r="C306" s="22"/>
      <c r="D306" s="32"/>
      <c r="E306" s="14"/>
    </row>
    <row r="307" spans="1:5" ht="12.75">
      <c r="A307" s="14" t="s">
        <v>145</v>
      </c>
      <c r="B307" s="14" t="s">
        <v>861</v>
      </c>
      <c r="C307" s="22">
        <v>98791</v>
      </c>
      <c r="D307" s="32"/>
      <c r="E307" s="22">
        <f>SUM(C307+D307)</f>
        <v>98791</v>
      </c>
    </row>
    <row r="308" spans="1:5" ht="12.75">
      <c r="A308" s="15" t="s">
        <v>608</v>
      </c>
      <c r="B308" s="71" t="s">
        <v>616</v>
      </c>
      <c r="C308" s="23">
        <v>974</v>
      </c>
      <c r="D308" s="195"/>
      <c r="E308" s="23">
        <f>SUM(C308+D308)</f>
        <v>974</v>
      </c>
    </row>
    <row r="309" spans="1:5" ht="12.75">
      <c r="A309" s="14" t="s">
        <v>808</v>
      </c>
      <c r="B309" s="69" t="s">
        <v>146</v>
      </c>
      <c r="C309" s="22">
        <f>SUM(C303:C308)</f>
        <v>103558</v>
      </c>
      <c r="D309" s="190">
        <f>SUM(D303:D308)</f>
        <v>0</v>
      </c>
      <c r="E309" s="22">
        <f>SUM(C309+D309)</f>
        <v>103558</v>
      </c>
    </row>
    <row r="310" spans="1:5" ht="12.75">
      <c r="A310" s="56"/>
      <c r="B310" s="9"/>
      <c r="C310" s="63"/>
      <c r="D310" s="61"/>
      <c r="E310" s="14"/>
    </row>
    <row r="311" spans="1:5" ht="12.75">
      <c r="A311" s="14" t="s">
        <v>147</v>
      </c>
      <c r="B311" s="14" t="s">
        <v>363</v>
      </c>
      <c r="C311" s="22">
        <v>5457</v>
      </c>
      <c r="D311" s="32"/>
      <c r="E311" s="22">
        <f>SUM(C311+D311)</f>
        <v>5457</v>
      </c>
    </row>
    <row r="312" spans="1:5" ht="12.75">
      <c r="A312" s="14"/>
      <c r="B312" s="14" t="s">
        <v>364</v>
      </c>
      <c r="C312" s="22"/>
      <c r="D312" s="32"/>
      <c r="E312" s="14"/>
    </row>
    <row r="313" spans="1:5" ht="12.75">
      <c r="A313" s="14"/>
      <c r="B313" s="14" t="s">
        <v>45</v>
      </c>
      <c r="C313" s="22"/>
      <c r="D313" s="32"/>
      <c r="E313" s="14"/>
    </row>
    <row r="314" spans="1:5" ht="12.75">
      <c r="A314" s="15"/>
      <c r="B314" s="15" t="s">
        <v>280</v>
      </c>
      <c r="C314" s="23"/>
      <c r="D314" s="195"/>
      <c r="E314" s="15"/>
    </row>
    <row r="315" spans="1:5" ht="12.75">
      <c r="A315" s="14" t="s">
        <v>809</v>
      </c>
      <c r="B315" s="14" t="s">
        <v>720</v>
      </c>
      <c r="C315" s="22">
        <f>SUM(C311:C314)</f>
        <v>5457</v>
      </c>
      <c r="D315" s="190">
        <f>SUM(D311:D314)</f>
        <v>0</v>
      </c>
      <c r="E315" s="22">
        <f>SUM(C315+D315)</f>
        <v>5457</v>
      </c>
    </row>
    <row r="316" spans="1:5" ht="13.5" thickBot="1">
      <c r="A316" s="12"/>
      <c r="B316" s="12"/>
      <c r="C316" s="26"/>
      <c r="D316" s="2"/>
      <c r="E316" s="12"/>
    </row>
    <row r="317" spans="1:5" ht="12.75">
      <c r="A317" s="38">
        <v>801</v>
      </c>
      <c r="B317" s="109" t="s">
        <v>544</v>
      </c>
      <c r="C317" s="33">
        <f>SUM(C301+C309+C315)</f>
        <v>865291</v>
      </c>
      <c r="D317" s="197">
        <f>SUM(D301+D309+D315)</f>
        <v>2428</v>
      </c>
      <c r="E317" s="159">
        <f>SUM(C317+D317)</f>
        <v>867719</v>
      </c>
    </row>
    <row r="318" spans="1:5" ht="12.75">
      <c r="A318" s="93"/>
      <c r="B318" s="13"/>
      <c r="C318" s="24"/>
      <c r="D318" s="2"/>
      <c r="E318" s="14"/>
    </row>
    <row r="319" spans="1:5" ht="12.75">
      <c r="A319" s="91" t="s">
        <v>340</v>
      </c>
      <c r="B319" s="49" t="s">
        <v>403</v>
      </c>
      <c r="C319" s="154">
        <v>3000</v>
      </c>
      <c r="D319" s="2"/>
      <c r="E319" s="22">
        <f>SUM(C319+D319)</f>
        <v>3000</v>
      </c>
    </row>
    <row r="320" spans="1:5" ht="12.75">
      <c r="A320" s="49" t="s">
        <v>148</v>
      </c>
      <c r="B320" s="14" t="s">
        <v>0</v>
      </c>
      <c r="C320" s="45">
        <v>183900</v>
      </c>
      <c r="D320" s="58"/>
      <c r="E320" s="22">
        <f>SUM(C320+D320)</f>
        <v>183900</v>
      </c>
    </row>
    <row r="321" spans="1:5" ht="12.75">
      <c r="A321" s="14"/>
      <c r="B321" s="14" t="s">
        <v>1</v>
      </c>
      <c r="C321" s="22"/>
      <c r="D321" s="2"/>
      <c r="E321" s="14"/>
    </row>
    <row r="322" spans="1:5" ht="12.75">
      <c r="A322" s="14"/>
      <c r="B322" s="14" t="s">
        <v>2</v>
      </c>
      <c r="C322" s="22"/>
      <c r="D322" s="2"/>
      <c r="E322" s="14"/>
    </row>
    <row r="323" spans="1:5" ht="12.75">
      <c r="A323" s="14"/>
      <c r="B323" s="14" t="s">
        <v>3</v>
      </c>
      <c r="C323" s="22"/>
      <c r="D323" s="2"/>
      <c r="E323" s="14"/>
    </row>
    <row r="324" spans="1:5" ht="12.75">
      <c r="A324" s="14"/>
      <c r="B324" s="14"/>
      <c r="C324" s="22"/>
      <c r="D324" s="2"/>
      <c r="E324" s="14"/>
    </row>
    <row r="325" spans="1:5" ht="12.75">
      <c r="A325" s="90" t="s">
        <v>402</v>
      </c>
      <c r="B325" s="69" t="s">
        <v>112</v>
      </c>
      <c r="C325" s="22">
        <v>0</v>
      </c>
      <c r="D325" s="330"/>
      <c r="E325" s="22">
        <f>SUM(C325+D325)</f>
        <v>0</v>
      </c>
    </row>
    <row r="326" spans="1:5" ht="12.75">
      <c r="A326" s="90"/>
      <c r="B326" s="69" t="s">
        <v>113</v>
      </c>
      <c r="C326" s="22"/>
      <c r="D326" s="2"/>
      <c r="E326" s="14"/>
    </row>
    <row r="327" spans="1:5" ht="12.75">
      <c r="A327" s="92"/>
      <c r="B327" s="71" t="s">
        <v>114</v>
      </c>
      <c r="C327" s="23"/>
      <c r="D327" s="2"/>
      <c r="E327" s="15"/>
    </row>
    <row r="328" spans="1:5" ht="12.75">
      <c r="A328" s="29" t="s">
        <v>149</v>
      </c>
      <c r="B328" s="29" t="s">
        <v>555</v>
      </c>
      <c r="C328" s="148">
        <f>SUM(C319:C327)</f>
        <v>186900</v>
      </c>
      <c r="D328" s="194">
        <f>SUM(D319:D327)</f>
        <v>0</v>
      </c>
      <c r="E328" s="22">
        <f>SUM(C328+D328)</f>
        <v>186900</v>
      </c>
    </row>
    <row r="329" spans="1:5" ht="12.75">
      <c r="A329" s="14"/>
      <c r="B329" s="14"/>
      <c r="C329" s="22"/>
      <c r="D329" s="2"/>
      <c r="E329" s="14"/>
    </row>
    <row r="330" spans="1:5" ht="12.75">
      <c r="A330" s="14" t="s">
        <v>150</v>
      </c>
      <c r="B330" s="14" t="s">
        <v>0</v>
      </c>
      <c r="C330" s="22">
        <v>1956200</v>
      </c>
      <c r="D330" s="58"/>
      <c r="E330" s="22">
        <f>SUM(C330+D330)</f>
        <v>1956200</v>
      </c>
    </row>
    <row r="331" spans="1:5" ht="12.75">
      <c r="A331" s="14"/>
      <c r="B331" s="14" t="s">
        <v>1</v>
      </c>
      <c r="C331" s="22"/>
      <c r="D331" s="2"/>
      <c r="E331" s="14"/>
    </row>
    <row r="332" spans="1:5" ht="12.75">
      <c r="A332" s="14"/>
      <c r="B332" s="14" t="s">
        <v>2</v>
      </c>
      <c r="C332" s="22"/>
      <c r="D332" s="2"/>
      <c r="E332" s="14"/>
    </row>
    <row r="333" spans="1:5" ht="12.75">
      <c r="A333" s="36"/>
      <c r="B333" s="15" t="s">
        <v>3</v>
      </c>
      <c r="C333" s="23"/>
      <c r="D333" s="36"/>
      <c r="E333" s="15"/>
    </row>
    <row r="334" spans="1:5" ht="12.75">
      <c r="A334" s="14" t="s">
        <v>151</v>
      </c>
      <c r="B334" s="69" t="s">
        <v>152</v>
      </c>
      <c r="C334" s="22">
        <f>SUM(C330:C333)</f>
        <v>1956200</v>
      </c>
      <c r="D334" s="190">
        <f>SUM(D330:D333)</f>
        <v>0</v>
      </c>
      <c r="E334" s="22">
        <f>SUM(C334+D334)</f>
        <v>1956200</v>
      </c>
    </row>
    <row r="335" spans="1:5" ht="12.75">
      <c r="A335" s="14"/>
      <c r="B335" s="69" t="s">
        <v>153</v>
      </c>
      <c r="C335" s="22"/>
      <c r="D335" s="2"/>
      <c r="E335" s="14"/>
    </row>
    <row r="336" spans="1:5" ht="12.75">
      <c r="A336" s="14"/>
      <c r="B336" s="69"/>
      <c r="C336" s="22"/>
      <c r="D336" s="2"/>
      <c r="E336" s="14"/>
    </row>
    <row r="337" spans="1:5" ht="12.75">
      <c r="A337" s="14" t="s">
        <v>154</v>
      </c>
      <c r="B337" s="14" t="s">
        <v>0</v>
      </c>
      <c r="C337" s="22">
        <v>11500</v>
      </c>
      <c r="D337" s="58"/>
      <c r="E337" s="22">
        <f>SUM(C337+D337)</f>
        <v>11500</v>
      </c>
    </row>
    <row r="338" spans="1:5" ht="12.75">
      <c r="A338" s="14"/>
      <c r="B338" s="14" t="s">
        <v>1</v>
      </c>
      <c r="C338" s="22"/>
      <c r="D338" s="2"/>
      <c r="E338" s="14"/>
    </row>
    <row r="339" spans="1:5" ht="12.75">
      <c r="A339" s="14"/>
      <c r="B339" s="14" t="s">
        <v>2</v>
      </c>
      <c r="C339" s="22"/>
      <c r="D339" s="2"/>
      <c r="E339" s="14"/>
    </row>
    <row r="340" spans="1:5" ht="12.75">
      <c r="A340" s="15"/>
      <c r="B340" s="15" t="s">
        <v>3</v>
      </c>
      <c r="C340" s="23"/>
      <c r="D340" s="36"/>
      <c r="E340" s="15"/>
    </row>
    <row r="341" spans="1:5" ht="12.75">
      <c r="A341" s="14" t="s">
        <v>155</v>
      </c>
      <c r="B341" s="69" t="s">
        <v>847</v>
      </c>
      <c r="C341" s="22">
        <f>SUM(C337:C340)</f>
        <v>11500</v>
      </c>
      <c r="D341" s="190">
        <f>SUM(D337:D340)</f>
        <v>0</v>
      </c>
      <c r="E341" s="22">
        <f>SUM(C341+D341)</f>
        <v>11500</v>
      </c>
    </row>
    <row r="342" spans="1:5" ht="12.75">
      <c r="A342" s="9"/>
      <c r="B342" s="49" t="s">
        <v>848</v>
      </c>
      <c r="C342" s="155"/>
      <c r="D342" s="2"/>
      <c r="E342" s="14"/>
    </row>
    <row r="343" spans="1:5" ht="12.75">
      <c r="A343" s="9"/>
      <c r="B343" s="49" t="s">
        <v>156</v>
      </c>
      <c r="C343" s="155"/>
      <c r="D343" s="2"/>
      <c r="E343" s="14"/>
    </row>
    <row r="344" spans="1:5" ht="12.75">
      <c r="A344" s="9"/>
      <c r="B344" s="49"/>
      <c r="C344" s="155"/>
      <c r="D344" s="2"/>
      <c r="E344" s="14"/>
    </row>
    <row r="345" spans="1:5" ht="12.75">
      <c r="A345" s="14" t="s">
        <v>157</v>
      </c>
      <c r="B345" s="14" t="s">
        <v>0</v>
      </c>
      <c r="C345" s="22">
        <v>71616</v>
      </c>
      <c r="D345" s="58"/>
      <c r="E345" s="22">
        <f>SUM(C345+D345)</f>
        <v>71616</v>
      </c>
    </row>
    <row r="346" spans="1:5" ht="12.75">
      <c r="A346" s="14"/>
      <c r="B346" s="14" t="s">
        <v>1</v>
      </c>
      <c r="C346" s="22"/>
      <c r="D346" s="2"/>
      <c r="E346" s="14"/>
    </row>
    <row r="347" spans="1:5" ht="12.75">
      <c r="A347" s="14"/>
      <c r="B347" s="14" t="s">
        <v>2</v>
      </c>
      <c r="C347" s="22"/>
      <c r="D347" s="2"/>
      <c r="E347" s="14"/>
    </row>
    <row r="348" spans="1:5" ht="12.75">
      <c r="A348" s="31"/>
      <c r="B348" s="14" t="s">
        <v>3</v>
      </c>
      <c r="C348" s="22"/>
      <c r="D348" s="2"/>
      <c r="E348" s="14"/>
    </row>
    <row r="349" spans="1:5" ht="12.75">
      <c r="A349" s="14" t="s">
        <v>250</v>
      </c>
      <c r="B349" s="14" t="s">
        <v>819</v>
      </c>
      <c r="C349" s="22">
        <v>238219</v>
      </c>
      <c r="D349" s="58"/>
      <c r="E349" s="22">
        <f>SUM(C349+D349)</f>
        <v>238219</v>
      </c>
    </row>
    <row r="350" spans="1:5" ht="12.75">
      <c r="A350" s="14"/>
      <c r="B350" s="14" t="s">
        <v>286</v>
      </c>
      <c r="C350" s="22"/>
      <c r="D350" s="2"/>
      <c r="E350" s="14"/>
    </row>
    <row r="351" spans="1:5" ht="12.75">
      <c r="A351" s="15"/>
      <c r="B351" s="15" t="s">
        <v>287</v>
      </c>
      <c r="C351" s="23"/>
      <c r="D351" s="36"/>
      <c r="E351" s="15"/>
    </row>
    <row r="352" spans="1:5" ht="12.75">
      <c r="A352" s="14" t="s">
        <v>158</v>
      </c>
      <c r="B352" s="14" t="s">
        <v>556</v>
      </c>
      <c r="C352" s="22">
        <f>SUM(C345:C351)</f>
        <v>309835</v>
      </c>
      <c r="D352" s="190">
        <f>SUM(D345:D351)</f>
        <v>0</v>
      </c>
      <c r="E352" s="22">
        <f>SUM(C352+D352)</f>
        <v>309835</v>
      </c>
    </row>
    <row r="353" spans="1:5" ht="12.75">
      <c r="A353" s="14"/>
      <c r="B353" s="14" t="s">
        <v>362</v>
      </c>
      <c r="C353" s="22"/>
      <c r="D353" s="2"/>
      <c r="E353" s="14"/>
    </row>
    <row r="354" spans="1:5" ht="12.75">
      <c r="A354" s="14"/>
      <c r="B354" s="14"/>
      <c r="C354" s="22"/>
      <c r="D354" s="2"/>
      <c r="E354" s="14"/>
    </row>
    <row r="355" spans="1:5" ht="12.75">
      <c r="A355" s="14"/>
      <c r="B355" s="14"/>
      <c r="C355" s="22"/>
      <c r="D355" s="2"/>
      <c r="E355" s="14"/>
    </row>
    <row r="356" spans="1:5" ht="12.75">
      <c r="A356" s="15"/>
      <c r="B356" s="15"/>
      <c r="C356" s="23"/>
      <c r="D356" s="1"/>
      <c r="E356" s="15"/>
    </row>
    <row r="357" spans="1:5" ht="12.75">
      <c r="A357" s="2"/>
      <c r="B357" s="2"/>
      <c r="C357" s="32"/>
      <c r="D357" s="2"/>
      <c r="E357" s="2"/>
    </row>
    <row r="358" spans="1:5" ht="12.75">
      <c r="A358" s="2"/>
      <c r="B358" s="2"/>
      <c r="C358" s="32"/>
      <c r="D358" s="2"/>
      <c r="E358" s="2"/>
    </row>
    <row r="359" spans="1:5" ht="12.75">
      <c r="A359" s="2"/>
      <c r="B359" s="2"/>
      <c r="C359" s="32"/>
      <c r="D359" s="2"/>
      <c r="E359" s="2"/>
    </row>
    <row r="360" spans="1:5" ht="12.75">
      <c r="A360" s="2"/>
      <c r="B360" s="2"/>
      <c r="C360" s="32"/>
      <c r="D360" s="2"/>
      <c r="E360" s="2"/>
    </row>
    <row r="361" spans="1:5" ht="13.5" thickBot="1">
      <c r="A361" s="3"/>
      <c r="B361" s="3"/>
      <c r="C361" s="3"/>
      <c r="D361" s="30"/>
      <c r="E361" s="30"/>
    </row>
    <row r="362" spans="1:5" ht="13.5" thickTop="1">
      <c r="A362" s="6" t="s">
        <v>853</v>
      </c>
      <c r="B362" s="98"/>
      <c r="C362" s="94" t="s">
        <v>249</v>
      </c>
      <c r="D362" s="172"/>
      <c r="E362" s="150" t="s">
        <v>589</v>
      </c>
    </row>
    <row r="363" spans="1:5" ht="13.5" thickBot="1">
      <c r="A363" s="7" t="s">
        <v>852</v>
      </c>
      <c r="B363" s="99" t="s">
        <v>854</v>
      </c>
      <c r="C363" s="95" t="s">
        <v>288</v>
      </c>
      <c r="D363" s="173" t="s">
        <v>588</v>
      </c>
      <c r="E363" s="175" t="s">
        <v>590</v>
      </c>
    </row>
    <row r="364" spans="1:5" ht="13.5" thickTop="1">
      <c r="A364" s="8" t="s">
        <v>545</v>
      </c>
      <c r="B364" s="8" t="s">
        <v>546</v>
      </c>
      <c r="C364" s="96" t="s">
        <v>547</v>
      </c>
      <c r="D364" s="174" t="s">
        <v>818</v>
      </c>
      <c r="E364" s="176" t="s">
        <v>27</v>
      </c>
    </row>
    <row r="365" spans="1:5" ht="12.75">
      <c r="A365" s="14"/>
      <c r="B365" s="14"/>
      <c r="C365" s="22"/>
      <c r="D365" s="2"/>
      <c r="E365" s="14"/>
    </row>
    <row r="366" spans="1:5" ht="12.75">
      <c r="A366" s="14" t="s">
        <v>159</v>
      </c>
      <c r="B366" s="14" t="s">
        <v>528</v>
      </c>
      <c r="C366" s="22">
        <v>150</v>
      </c>
      <c r="D366" s="2"/>
      <c r="E366" s="22">
        <f>SUM(C366+D366)</f>
        <v>150</v>
      </c>
    </row>
    <row r="367" spans="1:5" ht="12.75">
      <c r="A367" s="14" t="s">
        <v>398</v>
      </c>
      <c r="B367" s="14" t="s">
        <v>819</v>
      </c>
      <c r="C367" s="22">
        <v>103100</v>
      </c>
      <c r="D367" s="32"/>
      <c r="E367" s="22">
        <f>SUM(C367+D367)</f>
        <v>103100</v>
      </c>
    </row>
    <row r="368" spans="1:5" ht="12.75">
      <c r="A368" s="14"/>
      <c r="B368" s="14" t="s">
        <v>286</v>
      </c>
      <c r="C368" s="22"/>
      <c r="D368" s="31"/>
      <c r="E368" s="14"/>
    </row>
    <row r="369" spans="1:5" ht="12.75">
      <c r="A369" s="15"/>
      <c r="B369" s="15" t="s">
        <v>287</v>
      </c>
      <c r="C369" s="23"/>
      <c r="D369" s="36"/>
      <c r="E369" s="15"/>
    </row>
    <row r="370" spans="1:5" ht="12.75">
      <c r="A370" s="14" t="s">
        <v>160</v>
      </c>
      <c r="B370" s="14" t="s">
        <v>557</v>
      </c>
      <c r="C370" s="22">
        <f>SUM(C366:C369)</f>
        <v>103250</v>
      </c>
      <c r="D370" s="190">
        <f>SUM(D366:D369)</f>
        <v>0</v>
      </c>
      <c r="E370" s="22">
        <f>SUM(C370+D370)</f>
        <v>103250</v>
      </c>
    </row>
    <row r="371" spans="1:5" ht="12.75">
      <c r="A371" s="9"/>
      <c r="B371" s="9"/>
      <c r="C371" s="155"/>
      <c r="D371" s="2"/>
      <c r="E371" s="14"/>
    </row>
    <row r="372" spans="1:5" ht="12.75">
      <c r="A372" s="49" t="s">
        <v>161</v>
      </c>
      <c r="B372" s="49" t="s">
        <v>861</v>
      </c>
      <c r="C372" s="45">
        <v>10000</v>
      </c>
      <c r="D372" s="58"/>
      <c r="E372" s="22">
        <f>SUM(C372+D372)</f>
        <v>10000</v>
      </c>
    </row>
    <row r="373" spans="1:5" ht="12.75">
      <c r="A373" s="49" t="s">
        <v>258</v>
      </c>
      <c r="B373" s="14" t="s">
        <v>0</v>
      </c>
      <c r="C373" s="45">
        <v>88200</v>
      </c>
      <c r="D373" s="32"/>
      <c r="E373" s="22">
        <f>SUM(C373+D373)</f>
        <v>88200</v>
      </c>
    </row>
    <row r="374" spans="1:5" ht="12.75">
      <c r="A374" s="90"/>
      <c r="B374" s="14" t="s">
        <v>1</v>
      </c>
      <c r="C374" s="45"/>
      <c r="D374" s="2"/>
      <c r="E374" s="14"/>
    </row>
    <row r="375" spans="1:5" ht="12.75">
      <c r="A375" s="90"/>
      <c r="B375" s="14" t="s">
        <v>2</v>
      </c>
      <c r="C375" s="45"/>
      <c r="D375" s="2"/>
      <c r="E375" s="14"/>
    </row>
    <row r="376" spans="1:5" ht="12.75">
      <c r="A376" s="91"/>
      <c r="B376" s="14" t="s">
        <v>3</v>
      </c>
      <c r="C376" s="45"/>
      <c r="D376" s="2"/>
      <c r="E376" s="14"/>
    </row>
    <row r="377" spans="1:5" ht="12.75">
      <c r="A377" s="90" t="s">
        <v>279</v>
      </c>
      <c r="B377" s="69" t="s">
        <v>112</v>
      </c>
      <c r="C377" s="45">
        <v>0</v>
      </c>
      <c r="D377" s="330"/>
      <c r="E377" s="22">
        <f>SUM(C377+D377)</f>
        <v>0</v>
      </c>
    </row>
    <row r="378" spans="1:5" ht="12.75">
      <c r="A378" s="90"/>
      <c r="B378" s="69" t="s">
        <v>113</v>
      </c>
      <c r="C378" s="45"/>
      <c r="D378" s="2"/>
      <c r="E378" s="14"/>
    </row>
    <row r="379" spans="1:5" ht="12.75">
      <c r="A379" s="92"/>
      <c r="B379" s="71" t="s">
        <v>114</v>
      </c>
      <c r="C379" s="55"/>
      <c r="D379" s="36"/>
      <c r="E379" s="15"/>
    </row>
    <row r="380" spans="1:5" ht="12.75">
      <c r="A380" s="14" t="s">
        <v>162</v>
      </c>
      <c r="B380" s="14" t="s">
        <v>40</v>
      </c>
      <c r="C380" s="22">
        <f>SUM(C372:C379)</f>
        <v>98200</v>
      </c>
      <c r="D380" s="190">
        <f>SUM(D372:D379)</f>
        <v>0</v>
      </c>
      <c r="E380" s="22">
        <f>SUM(C380+D380)</f>
        <v>98200</v>
      </c>
    </row>
    <row r="381" spans="1:5" ht="12.75">
      <c r="A381" s="14"/>
      <c r="B381" s="14"/>
      <c r="C381" s="22"/>
      <c r="D381" s="2"/>
      <c r="E381" s="14"/>
    </row>
    <row r="382" spans="1:5" ht="12.75">
      <c r="A382" s="14" t="s">
        <v>609</v>
      </c>
      <c r="B382" s="14" t="s">
        <v>610</v>
      </c>
      <c r="C382" s="22">
        <v>8640</v>
      </c>
      <c r="D382" s="32"/>
      <c r="E382" s="22">
        <f>SUM(C382+D382)</f>
        <v>8640</v>
      </c>
    </row>
    <row r="383" spans="1:5" ht="12.75">
      <c r="A383" s="14" t="s">
        <v>400</v>
      </c>
      <c r="B383" s="14" t="s">
        <v>819</v>
      </c>
      <c r="C383" s="22">
        <v>32179</v>
      </c>
      <c r="D383" s="32"/>
      <c r="E383" s="22">
        <f>SUM(C383+D383)</f>
        <v>32179</v>
      </c>
    </row>
    <row r="384" spans="1:5" ht="12.75">
      <c r="A384" s="14"/>
      <c r="B384" s="14" t="s">
        <v>286</v>
      </c>
      <c r="C384" s="22"/>
      <c r="D384" s="2"/>
      <c r="E384" s="14"/>
    </row>
    <row r="385" spans="1:5" ht="12.75">
      <c r="A385" s="15"/>
      <c r="B385" s="15" t="s">
        <v>287</v>
      </c>
      <c r="C385" s="23"/>
      <c r="D385" s="36"/>
      <c r="E385" s="15"/>
    </row>
    <row r="386" spans="1:5" ht="12.75">
      <c r="A386" s="14" t="s">
        <v>241</v>
      </c>
      <c r="B386" s="14" t="s">
        <v>401</v>
      </c>
      <c r="C386" s="22">
        <f>SUM(C382:C385)</f>
        <v>40819</v>
      </c>
      <c r="D386" s="22">
        <f>SUM(D382:D385)</f>
        <v>0</v>
      </c>
      <c r="E386" s="22">
        <f>SUM(E382:E385)</f>
        <v>40819</v>
      </c>
    </row>
    <row r="387" spans="1:5" ht="13.5" thickBot="1">
      <c r="A387" s="12"/>
      <c r="B387" s="12"/>
      <c r="C387" s="26"/>
      <c r="D387" s="2"/>
      <c r="E387" s="12"/>
    </row>
    <row r="388" spans="1:5" ht="12.75">
      <c r="A388" s="38">
        <v>852</v>
      </c>
      <c r="B388" s="109" t="s">
        <v>163</v>
      </c>
      <c r="C388" s="33">
        <f>SUM(C328+C334+C341+C352+C370+C380+C386)</f>
        <v>2706704</v>
      </c>
      <c r="D388" s="197">
        <f>SUM(D328+D334+D341+D352+D370+D380+D386)</f>
        <v>0</v>
      </c>
      <c r="E388" s="159">
        <f>SUM(C388+D388)</f>
        <v>2706704</v>
      </c>
    </row>
    <row r="389" spans="1:5" ht="12.75">
      <c r="A389" s="17"/>
      <c r="B389" s="13"/>
      <c r="C389" s="24"/>
      <c r="D389" s="2"/>
      <c r="E389" s="14"/>
    </row>
    <row r="390" spans="1:5" ht="12.75">
      <c r="A390" s="49" t="s">
        <v>369</v>
      </c>
      <c r="B390" s="43" t="s">
        <v>861</v>
      </c>
      <c r="C390" s="74">
        <v>196697</v>
      </c>
      <c r="D390" s="44"/>
      <c r="E390" s="22">
        <f>SUM(C390+D390)</f>
        <v>196697</v>
      </c>
    </row>
    <row r="391" spans="1:5" ht="12.75">
      <c r="A391" s="52" t="s">
        <v>607</v>
      </c>
      <c r="B391" s="46" t="s">
        <v>616</v>
      </c>
      <c r="C391" s="156">
        <v>1734</v>
      </c>
      <c r="D391" s="195"/>
      <c r="E391" s="23">
        <f>SUM(C391+D391)</f>
        <v>1734</v>
      </c>
    </row>
    <row r="392" spans="1:5" ht="12.75">
      <c r="A392" s="49" t="s">
        <v>812</v>
      </c>
      <c r="B392" s="43" t="s">
        <v>753</v>
      </c>
      <c r="C392" s="74">
        <f>SUM(C390:C391)</f>
        <v>198431</v>
      </c>
      <c r="D392" s="74">
        <f>SUM(D390:D391)</f>
        <v>0</v>
      </c>
      <c r="E392" s="22">
        <f>SUM(C392+D392)</f>
        <v>198431</v>
      </c>
    </row>
    <row r="393" spans="1:5" ht="12.75">
      <c r="A393" s="49"/>
      <c r="B393" s="43"/>
      <c r="C393" s="74"/>
      <c r="D393" s="2"/>
      <c r="E393" s="22"/>
    </row>
    <row r="394" spans="1:5" ht="12.75">
      <c r="A394" s="49" t="s">
        <v>66</v>
      </c>
      <c r="B394" s="43" t="s">
        <v>67</v>
      </c>
      <c r="C394" s="74">
        <v>4000</v>
      </c>
      <c r="D394" s="32"/>
      <c r="E394" s="22">
        <f>SUM(C394+D394)</f>
        <v>4000</v>
      </c>
    </row>
    <row r="395" spans="1:5" ht="12.75">
      <c r="A395" s="49"/>
      <c r="B395" s="43" t="s">
        <v>68</v>
      </c>
      <c r="C395" s="74"/>
      <c r="D395" s="2"/>
      <c r="E395" s="22"/>
    </row>
    <row r="396" spans="1:5" ht="12.75">
      <c r="A396" s="52"/>
      <c r="B396" s="46" t="s">
        <v>69</v>
      </c>
      <c r="C396" s="156"/>
      <c r="D396" s="1"/>
      <c r="E396" s="23"/>
    </row>
    <row r="397" spans="1:5" ht="12.75">
      <c r="A397" s="49" t="s">
        <v>437</v>
      </c>
      <c r="B397" s="43" t="s">
        <v>70</v>
      </c>
      <c r="C397" s="74">
        <f>SUM(C394:C396)</f>
        <v>4000</v>
      </c>
      <c r="D397" s="74">
        <f>SUM(D394:D396)</f>
        <v>0</v>
      </c>
      <c r="E397" s="22">
        <f>SUM(C397+D397)</f>
        <v>4000</v>
      </c>
    </row>
    <row r="398" spans="1:5" ht="12.75">
      <c r="A398" s="49"/>
      <c r="B398" s="43" t="s">
        <v>71</v>
      </c>
      <c r="C398" s="74"/>
      <c r="D398" s="2"/>
      <c r="E398" s="22"/>
    </row>
    <row r="399" spans="1:5" ht="12.75">
      <c r="A399" s="49"/>
      <c r="B399" s="43"/>
      <c r="C399" s="74"/>
      <c r="D399" s="2"/>
      <c r="E399" s="22"/>
    </row>
    <row r="400" spans="1:5" ht="12.75">
      <c r="A400" s="49" t="s">
        <v>598</v>
      </c>
      <c r="B400" s="43" t="s">
        <v>599</v>
      </c>
      <c r="C400" s="74">
        <v>87593</v>
      </c>
      <c r="D400" s="32">
        <v>24813</v>
      </c>
      <c r="E400" s="22">
        <f>SUM(C400+D400)</f>
        <v>112406</v>
      </c>
    </row>
    <row r="401" spans="1:5" ht="12.75">
      <c r="A401" s="52"/>
      <c r="B401" s="46" t="s">
        <v>600</v>
      </c>
      <c r="C401" s="156"/>
      <c r="D401" s="1"/>
      <c r="E401" s="23"/>
    </row>
    <row r="402" spans="1:5" ht="12.75">
      <c r="A402" s="49" t="s">
        <v>496</v>
      </c>
      <c r="B402" s="43" t="s">
        <v>497</v>
      </c>
      <c r="C402" s="74">
        <f>SUM(C400:C401)</f>
        <v>87593</v>
      </c>
      <c r="D402" s="192">
        <f>SUM(D400:D401)</f>
        <v>24813</v>
      </c>
      <c r="E402" s="22">
        <f>SUM(C402+D402)</f>
        <v>112406</v>
      </c>
    </row>
    <row r="403" spans="1:5" ht="13.5" thickBot="1">
      <c r="A403" s="54"/>
      <c r="B403" s="144"/>
      <c r="C403" s="158"/>
      <c r="D403" s="102"/>
      <c r="E403" s="12"/>
    </row>
    <row r="404" spans="1:5" ht="12.75">
      <c r="A404" s="47">
        <v>854</v>
      </c>
      <c r="B404" s="143" t="s">
        <v>550</v>
      </c>
      <c r="C404" s="159">
        <f>SUM(C392+C397+C402)</f>
        <v>290024</v>
      </c>
      <c r="D404" s="159">
        <f>SUM(D392+D397+D402)</f>
        <v>24813</v>
      </c>
      <c r="E404" s="159">
        <f>SUM(C404+D404)</f>
        <v>314837</v>
      </c>
    </row>
    <row r="405" spans="1:5" ht="12.75">
      <c r="A405" s="49"/>
      <c r="B405" s="43"/>
      <c r="C405" s="74"/>
      <c r="D405" s="2"/>
      <c r="E405" s="14"/>
    </row>
    <row r="406" spans="1:5" ht="12.75">
      <c r="A406" s="14" t="s">
        <v>164</v>
      </c>
      <c r="B406" s="14" t="s">
        <v>527</v>
      </c>
      <c r="C406" s="22">
        <v>610</v>
      </c>
      <c r="D406" s="32"/>
      <c r="E406" s="22">
        <f>SUM(C406+D406)</f>
        <v>610</v>
      </c>
    </row>
    <row r="407" spans="1:5" ht="12.75">
      <c r="A407" s="14" t="s">
        <v>165</v>
      </c>
      <c r="B407" s="14" t="s">
        <v>861</v>
      </c>
      <c r="C407" s="22">
        <v>262744</v>
      </c>
      <c r="D407" s="32"/>
      <c r="E407" s="22">
        <f>SUM(C407+D407)</f>
        <v>262744</v>
      </c>
    </row>
    <row r="408" spans="1:5" ht="12.75">
      <c r="A408" s="15" t="s">
        <v>166</v>
      </c>
      <c r="B408" s="15" t="s">
        <v>262</v>
      </c>
      <c r="C408" s="23">
        <v>6310</v>
      </c>
      <c r="D408" s="195"/>
      <c r="E408" s="23">
        <f>SUM(C408+D408)</f>
        <v>6310</v>
      </c>
    </row>
    <row r="409" spans="1:5" ht="12.75">
      <c r="A409" s="14" t="s">
        <v>558</v>
      </c>
      <c r="B409" s="14" t="s">
        <v>559</v>
      </c>
      <c r="C409" s="22">
        <f>SUM(C406:C408)</f>
        <v>269664</v>
      </c>
      <c r="D409" s="190">
        <f>SUM(D406:D408)</f>
        <v>0</v>
      </c>
      <c r="E409" s="22">
        <f>SUM(C409+D409)</f>
        <v>269664</v>
      </c>
    </row>
    <row r="410" spans="1:5" ht="12.75">
      <c r="A410" s="14"/>
      <c r="B410" s="14"/>
      <c r="C410" s="22"/>
      <c r="D410" s="32"/>
      <c r="E410" s="14"/>
    </row>
    <row r="411" spans="1:5" ht="12.75">
      <c r="A411" s="14" t="s">
        <v>168</v>
      </c>
      <c r="B411" s="14" t="s">
        <v>527</v>
      </c>
      <c r="C411" s="22">
        <v>24</v>
      </c>
      <c r="D411" s="32"/>
      <c r="E411" s="22">
        <f>SUM(C411+D411)</f>
        <v>24</v>
      </c>
    </row>
    <row r="412" spans="1:5" ht="12.75">
      <c r="A412" s="14" t="s">
        <v>169</v>
      </c>
      <c r="B412" s="14" t="s">
        <v>861</v>
      </c>
      <c r="C412" s="22">
        <v>20680</v>
      </c>
      <c r="D412" s="32"/>
      <c r="E412" s="22">
        <f>SUM(C412+D412)</f>
        <v>20680</v>
      </c>
    </row>
    <row r="413" spans="1:5" ht="12.75">
      <c r="A413" s="15" t="s">
        <v>167</v>
      </c>
      <c r="B413" s="15" t="s">
        <v>262</v>
      </c>
      <c r="C413" s="23">
        <v>35</v>
      </c>
      <c r="D413" s="195"/>
      <c r="E413" s="23">
        <f>SUM(C413+D413)</f>
        <v>35</v>
      </c>
    </row>
    <row r="414" spans="1:5" ht="12.75">
      <c r="A414" s="14" t="s">
        <v>560</v>
      </c>
      <c r="B414" s="14" t="s">
        <v>561</v>
      </c>
      <c r="C414" s="22">
        <f>SUM(C411:C413)</f>
        <v>20739</v>
      </c>
      <c r="D414" s="190">
        <f>SUM(D411:D413)</f>
        <v>0</v>
      </c>
      <c r="E414" s="22">
        <f>SUM(C414+D414)</f>
        <v>20739</v>
      </c>
    </row>
    <row r="415" spans="1:5" ht="12.75">
      <c r="A415" s="14"/>
      <c r="B415" s="14"/>
      <c r="C415" s="22"/>
      <c r="D415" s="32"/>
      <c r="E415" s="22"/>
    </row>
    <row r="416" spans="1:5" ht="12.75">
      <c r="A416" s="15" t="s">
        <v>74</v>
      </c>
      <c r="B416" s="15" t="s">
        <v>616</v>
      </c>
      <c r="C416" s="23">
        <v>21600</v>
      </c>
      <c r="D416" s="329"/>
      <c r="E416" s="23">
        <f>SUM(C416+D416)</f>
        <v>21600</v>
      </c>
    </row>
    <row r="417" spans="1:5" ht="12.75">
      <c r="A417" s="14" t="s">
        <v>562</v>
      </c>
      <c r="B417" s="14" t="s">
        <v>563</v>
      </c>
      <c r="C417" s="22">
        <f>SUM(C416)</f>
        <v>21600</v>
      </c>
      <c r="D417" s="22">
        <f>SUM(D416)</f>
        <v>0</v>
      </c>
      <c r="E417" s="22">
        <f>SUM(C417+D417)</f>
        <v>21600</v>
      </c>
    </row>
    <row r="418" spans="1:5" ht="12.75">
      <c r="A418" s="49"/>
      <c r="B418" s="49"/>
      <c r="C418" s="45"/>
      <c r="D418" s="51"/>
      <c r="E418" s="14"/>
    </row>
    <row r="419" spans="1:5" ht="12.75">
      <c r="A419" s="15" t="s">
        <v>170</v>
      </c>
      <c r="B419" s="15" t="s">
        <v>36</v>
      </c>
      <c r="C419" s="23">
        <v>4360</v>
      </c>
      <c r="D419" s="195"/>
      <c r="E419" s="23">
        <f>SUM(C419+D419)</f>
        <v>4360</v>
      </c>
    </row>
    <row r="420" spans="1:5" ht="12.75">
      <c r="A420" s="14" t="s">
        <v>37</v>
      </c>
      <c r="B420" s="14" t="s">
        <v>38</v>
      </c>
      <c r="C420" s="22">
        <f>SUM(C419)</f>
        <v>4360</v>
      </c>
      <c r="D420" s="190">
        <f>SUM(D419)</f>
        <v>0</v>
      </c>
      <c r="E420" s="22">
        <f>SUM(C420+D420)</f>
        <v>4360</v>
      </c>
    </row>
    <row r="421" spans="1:5" ht="12.75">
      <c r="A421" s="14"/>
      <c r="B421" s="14" t="s">
        <v>39</v>
      </c>
      <c r="C421" s="22"/>
      <c r="D421" s="2"/>
      <c r="E421" s="14"/>
    </row>
    <row r="422" spans="1:5" ht="13.5" thickBot="1">
      <c r="A422" s="12"/>
      <c r="B422" s="12"/>
      <c r="C422" s="26"/>
      <c r="D422" s="2"/>
      <c r="E422" s="12"/>
    </row>
    <row r="423" spans="1:5" ht="12.75">
      <c r="A423" s="38">
        <v>900</v>
      </c>
      <c r="B423" s="109" t="s">
        <v>815</v>
      </c>
      <c r="C423" s="33">
        <f>SUM(C409+C414+C417+C420)</f>
        <v>316363</v>
      </c>
      <c r="D423" s="33">
        <f>SUM(D409+D414+D417+D420)</f>
        <v>0</v>
      </c>
      <c r="E423" s="159">
        <f>SUM(C423+D423)</f>
        <v>316363</v>
      </c>
    </row>
    <row r="424" spans="1:5" ht="12.75">
      <c r="A424" s="49"/>
      <c r="B424" s="49"/>
      <c r="C424" s="62"/>
      <c r="D424" s="2"/>
      <c r="E424" s="14"/>
    </row>
    <row r="425" spans="1:5" ht="12.75">
      <c r="A425" s="21"/>
      <c r="B425" s="20"/>
      <c r="C425" s="21"/>
      <c r="D425" s="36"/>
      <c r="E425" s="15"/>
    </row>
    <row r="426" spans="1:4" ht="12.75">
      <c r="A426" s="19"/>
      <c r="B426" s="19"/>
      <c r="C426" s="19"/>
      <c r="D426" s="2"/>
    </row>
    <row r="427" spans="1:4" ht="12.75">
      <c r="A427" s="19"/>
      <c r="B427" s="19"/>
      <c r="C427" s="19"/>
      <c r="D427" s="2"/>
    </row>
    <row r="428" spans="1:4" ht="12.75">
      <c r="A428" s="18"/>
      <c r="B428" s="19"/>
      <c r="C428" s="19"/>
      <c r="D428" s="2"/>
    </row>
    <row r="429" spans="1:4" ht="12.75">
      <c r="A429" s="4"/>
      <c r="B429" s="35"/>
      <c r="C429" s="37"/>
      <c r="D429" s="2"/>
    </row>
    <row r="430" spans="1:4" ht="12.75">
      <c r="A430" s="50"/>
      <c r="B430" s="19"/>
      <c r="C430" s="19"/>
      <c r="D430" s="2"/>
    </row>
    <row r="431" spans="1:4" ht="12.75">
      <c r="A431" s="50"/>
      <c r="B431" s="4"/>
      <c r="C431" s="4"/>
      <c r="D431" s="2"/>
    </row>
    <row r="432" spans="1:4" ht="12.75">
      <c r="A432" s="4"/>
      <c r="B432" s="4"/>
      <c r="C432" s="4"/>
      <c r="D432" s="2"/>
    </row>
    <row r="433" spans="1:4" ht="12.75">
      <c r="A433" s="2"/>
      <c r="B433" s="2"/>
      <c r="C433" s="2"/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</sheetData>
  <printOptions/>
  <pageMargins left="0.75" right="0.75" top="1" bottom="1" header="0.5" footer="0.5"/>
  <pageSetup horizontalDpi="300" verticalDpi="300" orientation="portrait" paperSize="9" scale="7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SheetLayoutView="100" workbookViewId="0" topLeftCell="B1">
      <selection activeCell="G10" sqref="G10"/>
    </sheetView>
  </sheetViews>
  <sheetFormatPr defaultColWidth="9.00390625" defaultRowHeight="12.75"/>
  <cols>
    <col min="1" max="1" width="15.625" style="0" customWidth="1"/>
    <col min="2" max="2" width="44.375" style="0" customWidth="1"/>
    <col min="3" max="4" width="13.00390625" style="0" customWidth="1"/>
    <col min="5" max="5" width="19.375" style="0" customWidth="1"/>
    <col min="6" max="6" width="13.25390625" style="0" customWidth="1"/>
    <col min="7" max="7" width="10.875" style="0" customWidth="1"/>
    <col min="8" max="8" width="18.625" style="0" customWidth="1"/>
  </cols>
  <sheetData>
    <row r="1" ht="12.75">
      <c r="B1" t="s">
        <v>323</v>
      </c>
    </row>
    <row r="2" ht="12.75">
      <c r="B2" t="s">
        <v>602</v>
      </c>
    </row>
    <row r="3" ht="12.75">
      <c r="B3" t="s">
        <v>324</v>
      </c>
    </row>
    <row r="6" ht="12.75">
      <c r="B6" s="67" t="s">
        <v>335</v>
      </c>
    </row>
    <row r="7" spans="2:7" ht="12.75">
      <c r="B7" s="67" t="s">
        <v>336</v>
      </c>
      <c r="C7" s="67"/>
      <c r="D7" s="67"/>
      <c r="E7" s="67"/>
      <c r="F7" s="67"/>
      <c r="G7" s="67"/>
    </row>
    <row r="9" ht="13.5" thickBot="1"/>
    <row r="10" spans="1:8" ht="12.75">
      <c r="A10" s="110" t="s">
        <v>853</v>
      </c>
      <c r="B10" s="110"/>
      <c r="C10" s="112" t="s">
        <v>855</v>
      </c>
      <c r="D10" s="111"/>
      <c r="E10" s="111" t="s">
        <v>601</v>
      </c>
      <c r="F10" s="111" t="s">
        <v>855</v>
      </c>
      <c r="G10" s="128"/>
      <c r="H10" s="204" t="s">
        <v>317</v>
      </c>
    </row>
    <row r="11" spans="1:8" ht="13.5" thickBot="1">
      <c r="A11" s="122" t="s">
        <v>852</v>
      </c>
      <c r="B11" s="122" t="s">
        <v>854</v>
      </c>
      <c r="C11" s="124" t="s">
        <v>856</v>
      </c>
      <c r="D11" s="123" t="s">
        <v>588</v>
      </c>
      <c r="E11" s="123" t="s">
        <v>590</v>
      </c>
      <c r="F11" s="123" t="s">
        <v>570</v>
      </c>
      <c r="G11" s="202" t="s">
        <v>588</v>
      </c>
      <c r="H11" s="200" t="s">
        <v>590</v>
      </c>
    </row>
    <row r="12" spans="1:8" ht="13.5" thickBot="1">
      <c r="A12" s="119" t="s">
        <v>545</v>
      </c>
      <c r="B12" s="119" t="s">
        <v>546</v>
      </c>
      <c r="C12" s="120" t="s">
        <v>547</v>
      </c>
      <c r="D12" s="121" t="s">
        <v>818</v>
      </c>
      <c r="E12" s="121" t="s">
        <v>27</v>
      </c>
      <c r="F12" s="121" t="s">
        <v>358</v>
      </c>
      <c r="G12" s="203" t="s">
        <v>333</v>
      </c>
      <c r="H12" s="201" t="s">
        <v>334</v>
      </c>
    </row>
    <row r="13" spans="1:8" ht="12.75">
      <c r="A13" s="76"/>
      <c r="B13" s="76"/>
      <c r="C13" s="79"/>
      <c r="D13" s="72"/>
      <c r="E13" s="72"/>
      <c r="F13" s="72"/>
      <c r="H13" s="79"/>
    </row>
    <row r="14" spans="1:8" ht="12.75">
      <c r="A14" s="76" t="s">
        <v>322</v>
      </c>
      <c r="B14" s="88" t="s">
        <v>35</v>
      </c>
      <c r="C14" s="160">
        <v>0</v>
      </c>
      <c r="D14" s="327">
        <v>2428</v>
      </c>
      <c r="E14" s="139">
        <f>SUM(C14+D14)</f>
        <v>2428</v>
      </c>
      <c r="F14" s="72"/>
      <c r="H14" s="79"/>
    </row>
    <row r="15" spans="1:8" ht="12.75">
      <c r="A15" s="76"/>
      <c r="B15" s="88" t="s">
        <v>337</v>
      </c>
      <c r="C15" s="160"/>
      <c r="D15" s="327"/>
      <c r="E15" s="72"/>
      <c r="F15" s="72"/>
      <c r="H15" s="79"/>
    </row>
    <row r="16" spans="1:8" ht="12.75">
      <c r="A16" s="76"/>
      <c r="B16" s="88" t="s">
        <v>143</v>
      </c>
      <c r="C16" s="79"/>
      <c r="D16" s="72"/>
      <c r="E16" s="72"/>
      <c r="F16" s="72"/>
      <c r="H16" s="79"/>
    </row>
    <row r="17" spans="1:8" ht="12.75">
      <c r="A17" s="85" t="s">
        <v>326</v>
      </c>
      <c r="B17" s="117" t="s">
        <v>485</v>
      </c>
      <c r="C17" s="86"/>
      <c r="D17" s="87"/>
      <c r="E17" s="87"/>
      <c r="F17" s="326">
        <v>0</v>
      </c>
      <c r="G17" s="329">
        <v>2428</v>
      </c>
      <c r="H17" s="115">
        <f>SUM(F17+G17)</f>
        <v>2428</v>
      </c>
    </row>
    <row r="18" spans="1:8" ht="12.75">
      <c r="A18" s="76" t="s">
        <v>542</v>
      </c>
      <c r="B18" s="88" t="s">
        <v>543</v>
      </c>
      <c r="C18" s="77">
        <f>SUM(C14:C17)</f>
        <v>0</v>
      </c>
      <c r="D18" s="77">
        <f>SUM(D14:D17)</f>
        <v>2428</v>
      </c>
      <c r="E18" s="139">
        <f>SUM(C18+D18)</f>
        <v>2428</v>
      </c>
      <c r="F18" s="32">
        <f>SUM(F17)</f>
        <v>0</v>
      </c>
      <c r="G18" s="32">
        <f>SUM(G17)</f>
        <v>2428</v>
      </c>
      <c r="H18" s="80">
        <f>SUM(F18+G18)</f>
        <v>2428</v>
      </c>
    </row>
    <row r="19" spans="1:8" ht="13.5" thickBot="1">
      <c r="A19" s="78"/>
      <c r="B19" s="118"/>
      <c r="C19" s="81"/>
      <c r="D19" s="73"/>
      <c r="E19" s="73"/>
      <c r="F19" s="73"/>
      <c r="G19" s="5"/>
      <c r="H19" s="81"/>
    </row>
    <row r="20" spans="1:8" ht="12.75">
      <c r="A20" s="89">
        <v>801</v>
      </c>
      <c r="B20" s="75" t="s">
        <v>544</v>
      </c>
      <c r="C20" s="82">
        <f>SUM(C18)</f>
        <v>0</v>
      </c>
      <c r="D20" s="82">
        <f>SUM(D18)</f>
        <v>2428</v>
      </c>
      <c r="E20" s="350">
        <f>SUM(C20+D20)</f>
        <v>2428</v>
      </c>
      <c r="F20" s="82">
        <f>SUM(F18)</f>
        <v>0</v>
      </c>
      <c r="G20" s="82">
        <f>SUM(G18)</f>
        <v>2428</v>
      </c>
      <c r="H20" s="82">
        <f>SUM(F20+G20)</f>
        <v>2428</v>
      </c>
    </row>
    <row r="21" spans="1:8" ht="12.75">
      <c r="A21" s="76"/>
      <c r="B21" s="76"/>
      <c r="C21" s="79"/>
      <c r="D21" s="72"/>
      <c r="E21" s="72"/>
      <c r="F21" s="72"/>
      <c r="H21" s="79"/>
    </row>
    <row r="22" spans="1:8" ht="12.75">
      <c r="A22" s="88" t="s">
        <v>250</v>
      </c>
      <c r="B22" s="88" t="s">
        <v>35</v>
      </c>
      <c r="C22" s="166">
        <v>238219</v>
      </c>
      <c r="D22" s="139"/>
      <c r="E22" s="139">
        <f>SUM(C22+D22)</f>
        <v>238219</v>
      </c>
      <c r="F22" s="140"/>
      <c r="G22" s="161"/>
      <c r="H22" s="79"/>
    </row>
    <row r="23" spans="1:8" ht="12.75">
      <c r="A23" s="88"/>
      <c r="B23" s="88" t="s">
        <v>337</v>
      </c>
      <c r="C23" s="167"/>
      <c r="D23" s="140"/>
      <c r="E23" s="140"/>
      <c r="F23" s="140"/>
      <c r="G23" s="161"/>
      <c r="H23" s="79"/>
    </row>
    <row r="24" spans="1:8" ht="12.75">
      <c r="A24" s="88"/>
      <c r="B24" s="88" t="s">
        <v>143</v>
      </c>
      <c r="C24" s="167"/>
      <c r="D24" s="140"/>
      <c r="E24" s="140"/>
      <c r="F24" s="140"/>
      <c r="G24" s="161"/>
      <c r="H24" s="79"/>
    </row>
    <row r="25" spans="1:8" ht="12.75">
      <c r="A25" s="117" t="s">
        <v>220</v>
      </c>
      <c r="B25" s="117" t="s">
        <v>746</v>
      </c>
      <c r="C25" s="168"/>
      <c r="D25" s="141"/>
      <c r="E25" s="141"/>
      <c r="F25" s="162">
        <v>238219</v>
      </c>
      <c r="G25" s="348"/>
      <c r="H25" s="115">
        <f>SUM(F25+G25)</f>
        <v>238219</v>
      </c>
    </row>
    <row r="26" spans="1:8" ht="12.75">
      <c r="A26" s="88" t="s">
        <v>158</v>
      </c>
      <c r="B26" s="88" t="s">
        <v>298</v>
      </c>
      <c r="C26" s="166">
        <f>SUM(C22:C25)</f>
        <v>238219</v>
      </c>
      <c r="D26" s="166">
        <f>SUM(D22:D25)</f>
        <v>0</v>
      </c>
      <c r="E26" s="139">
        <f>SUM(C26+D26)</f>
        <v>238219</v>
      </c>
      <c r="F26" s="139">
        <f>SUM(F22:F25)</f>
        <v>238219</v>
      </c>
      <c r="G26" s="51">
        <f>SUM(G22:G25)</f>
        <v>0</v>
      </c>
      <c r="H26" s="80">
        <f>SUM(F26+G26)</f>
        <v>238219</v>
      </c>
    </row>
    <row r="27" spans="1:8" ht="12.75">
      <c r="A27" s="88"/>
      <c r="B27" s="88" t="s">
        <v>362</v>
      </c>
      <c r="C27" s="167"/>
      <c r="D27" s="140"/>
      <c r="E27" s="140"/>
      <c r="F27" s="140"/>
      <c r="G27" s="161"/>
      <c r="H27" s="79"/>
    </row>
    <row r="28" spans="1:8" ht="12.75">
      <c r="A28" s="88"/>
      <c r="B28" s="88"/>
      <c r="C28" s="167"/>
      <c r="D28" s="140"/>
      <c r="E28" s="140"/>
      <c r="F28" s="140"/>
      <c r="G28" s="161"/>
      <c r="H28" s="79"/>
    </row>
    <row r="29" spans="1:8" ht="12.75">
      <c r="A29" s="88" t="s">
        <v>398</v>
      </c>
      <c r="B29" s="88" t="s">
        <v>35</v>
      </c>
      <c r="C29" s="166">
        <v>103100</v>
      </c>
      <c r="D29" s="139"/>
      <c r="E29" s="139">
        <f>SUM(C29+D29)</f>
        <v>103100</v>
      </c>
      <c r="F29" s="140"/>
      <c r="G29" s="161"/>
      <c r="H29" s="79"/>
    </row>
    <row r="30" spans="1:8" ht="12.75">
      <c r="A30" s="88"/>
      <c r="B30" s="88" t="s">
        <v>337</v>
      </c>
      <c r="C30" s="167"/>
      <c r="D30" s="140"/>
      <c r="E30" s="140"/>
      <c r="F30" s="140"/>
      <c r="G30" s="161"/>
      <c r="H30" s="79"/>
    </row>
    <row r="31" spans="1:8" ht="12.75">
      <c r="A31" s="88"/>
      <c r="B31" s="88" t="s">
        <v>143</v>
      </c>
      <c r="C31" s="167"/>
      <c r="D31" s="140"/>
      <c r="E31" s="140"/>
      <c r="F31" s="140"/>
      <c r="G31" s="161"/>
      <c r="H31" s="79"/>
    </row>
    <row r="32" spans="1:8" ht="12.75">
      <c r="A32" s="76" t="s">
        <v>224</v>
      </c>
      <c r="B32" s="76" t="s">
        <v>522</v>
      </c>
      <c r="C32" s="167"/>
      <c r="D32" s="140"/>
      <c r="E32" s="140"/>
      <c r="F32" s="77">
        <v>644</v>
      </c>
      <c r="G32" s="161"/>
      <c r="H32" s="80">
        <f aca="true" t="shared" si="0" ref="H32:H54">SUM(F32+G32)</f>
        <v>644</v>
      </c>
    </row>
    <row r="33" spans="1:8" ht="12.75">
      <c r="A33" s="76" t="s">
        <v>225</v>
      </c>
      <c r="B33" s="76" t="s">
        <v>580</v>
      </c>
      <c r="C33" s="167"/>
      <c r="D33" s="140"/>
      <c r="E33" s="140"/>
      <c r="F33" s="77">
        <v>63410</v>
      </c>
      <c r="G33" s="333"/>
      <c r="H33" s="80">
        <f t="shared" si="0"/>
        <v>63410</v>
      </c>
    </row>
    <row r="34" spans="1:8" ht="12.75">
      <c r="A34" s="76" t="s">
        <v>226</v>
      </c>
      <c r="B34" s="76" t="s">
        <v>582</v>
      </c>
      <c r="C34" s="167"/>
      <c r="D34" s="140"/>
      <c r="E34" s="140"/>
      <c r="F34" s="77">
        <v>4748</v>
      </c>
      <c r="G34" s="333"/>
      <c r="H34" s="80">
        <f t="shared" si="0"/>
        <v>4748</v>
      </c>
    </row>
    <row r="35" spans="1:8" ht="12.75">
      <c r="A35" s="76" t="s">
        <v>227</v>
      </c>
      <c r="B35" s="76" t="s">
        <v>584</v>
      </c>
      <c r="C35" s="167"/>
      <c r="D35" s="140"/>
      <c r="E35" s="140"/>
      <c r="F35" s="77">
        <v>12175</v>
      </c>
      <c r="G35" s="333"/>
      <c r="H35" s="80">
        <f t="shared" si="0"/>
        <v>12175</v>
      </c>
    </row>
    <row r="36" spans="1:8" ht="12.75">
      <c r="A36" s="76" t="s">
        <v>228</v>
      </c>
      <c r="B36" s="76" t="s">
        <v>586</v>
      </c>
      <c r="C36" s="167"/>
      <c r="D36" s="140"/>
      <c r="E36" s="140"/>
      <c r="F36" s="77">
        <v>2168</v>
      </c>
      <c r="G36" s="333"/>
      <c r="H36" s="80">
        <f t="shared" si="0"/>
        <v>2168</v>
      </c>
    </row>
    <row r="37" spans="1:8" ht="12.75">
      <c r="A37" s="76" t="s">
        <v>229</v>
      </c>
      <c r="B37" s="76" t="s">
        <v>574</v>
      </c>
      <c r="C37" s="167"/>
      <c r="D37" s="140"/>
      <c r="E37" s="140"/>
      <c r="F37" s="77">
        <v>5275</v>
      </c>
      <c r="G37" s="161"/>
      <c r="H37" s="80">
        <f t="shared" si="0"/>
        <v>5275</v>
      </c>
    </row>
    <row r="38" spans="1:8" ht="12.75">
      <c r="A38" s="76" t="s">
        <v>230</v>
      </c>
      <c r="B38" s="76" t="s">
        <v>618</v>
      </c>
      <c r="C38" s="167"/>
      <c r="D38" s="140"/>
      <c r="E38" s="140"/>
      <c r="F38" s="77">
        <v>1482</v>
      </c>
      <c r="G38" s="351"/>
      <c r="H38" s="80">
        <f t="shared" si="0"/>
        <v>1482</v>
      </c>
    </row>
    <row r="39" spans="1:8" ht="13.5" thickBot="1">
      <c r="A39" s="78"/>
      <c r="B39" s="78"/>
      <c r="C39" s="352"/>
      <c r="D39" s="353"/>
      <c r="E39" s="353"/>
      <c r="F39" s="349"/>
      <c r="G39" s="354"/>
      <c r="H39" s="83"/>
    </row>
    <row r="40" spans="1:8" ht="12.75">
      <c r="A40" s="2"/>
      <c r="B40" s="2"/>
      <c r="C40" s="332"/>
      <c r="D40" s="332"/>
      <c r="E40" s="332"/>
      <c r="F40" s="32"/>
      <c r="G40" s="351"/>
      <c r="H40" s="32"/>
    </row>
    <row r="41" spans="1:8" ht="12.75">
      <c r="A41" s="2"/>
      <c r="B41" s="2"/>
      <c r="C41" s="332"/>
      <c r="D41" s="332"/>
      <c r="E41" s="332"/>
      <c r="F41" s="32"/>
      <c r="G41" s="351"/>
      <c r="H41" s="32"/>
    </row>
    <row r="42" ht="13.5" thickBot="1"/>
    <row r="43" spans="1:8" ht="12.75">
      <c r="A43" s="110" t="s">
        <v>853</v>
      </c>
      <c r="B43" s="110"/>
      <c r="C43" s="112" t="s">
        <v>855</v>
      </c>
      <c r="D43" s="111"/>
      <c r="E43" s="111" t="s">
        <v>601</v>
      </c>
      <c r="F43" s="111" t="s">
        <v>855</v>
      </c>
      <c r="G43" s="128"/>
      <c r="H43" s="204" t="s">
        <v>317</v>
      </c>
    </row>
    <row r="44" spans="1:8" ht="13.5" thickBot="1">
      <c r="A44" s="122" t="s">
        <v>852</v>
      </c>
      <c r="B44" s="122" t="s">
        <v>854</v>
      </c>
      <c r="C44" s="124" t="s">
        <v>856</v>
      </c>
      <c r="D44" s="123" t="s">
        <v>588</v>
      </c>
      <c r="E44" s="123" t="s">
        <v>590</v>
      </c>
      <c r="F44" s="123" t="s">
        <v>570</v>
      </c>
      <c r="G44" s="202" t="s">
        <v>588</v>
      </c>
      <c r="H44" s="200" t="s">
        <v>590</v>
      </c>
    </row>
    <row r="45" spans="1:8" ht="13.5" thickBot="1">
      <c r="A45" s="119" t="s">
        <v>545</v>
      </c>
      <c r="B45" s="119" t="s">
        <v>546</v>
      </c>
      <c r="C45" s="120" t="s">
        <v>547</v>
      </c>
      <c r="D45" s="121" t="s">
        <v>818</v>
      </c>
      <c r="E45" s="121" t="s">
        <v>27</v>
      </c>
      <c r="F45" s="121" t="s">
        <v>358</v>
      </c>
      <c r="G45" s="203" t="s">
        <v>333</v>
      </c>
      <c r="H45" s="201" t="s">
        <v>334</v>
      </c>
    </row>
    <row r="46" spans="1:8" ht="12.75">
      <c r="A46" s="76"/>
      <c r="B46" s="76"/>
      <c r="C46" s="167"/>
      <c r="D46" s="140"/>
      <c r="E46" s="140"/>
      <c r="F46" s="77"/>
      <c r="G46" s="161"/>
      <c r="H46" s="80"/>
    </row>
    <row r="47" spans="1:8" ht="12.75">
      <c r="A47" s="76" t="s">
        <v>231</v>
      </c>
      <c r="B47" s="76" t="s">
        <v>575</v>
      </c>
      <c r="C47" s="167"/>
      <c r="D47" s="140"/>
      <c r="E47" s="140"/>
      <c r="F47" s="77">
        <v>570</v>
      </c>
      <c r="G47" s="161"/>
      <c r="H47" s="80">
        <f t="shared" si="0"/>
        <v>570</v>
      </c>
    </row>
    <row r="48" spans="1:8" ht="12.75">
      <c r="A48" s="76" t="s">
        <v>441</v>
      </c>
      <c r="B48" s="76" t="s">
        <v>391</v>
      </c>
      <c r="C48" s="167"/>
      <c r="D48" s="140"/>
      <c r="E48" s="140"/>
      <c r="F48" s="77">
        <v>29</v>
      </c>
      <c r="G48" s="161"/>
      <c r="H48" s="80">
        <f t="shared" si="0"/>
        <v>29</v>
      </c>
    </row>
    <row r="49" spans="1:8" ht="12.75">
      <c r="A49" s="76" t="s">
        <v>232</v>
      </c>
      <c r="B49" s="76" t="s">
        <v>621</v>
      </c>
      <c r="C49" s="167"/>
      <c r="D49" s="140"/>
      <c r="E49" s="140"/>
      <c r="F49" s="77">
        <v>8809</v>
      </c>
      <c r="G49" s="161"/>
      <c r="H49" s="80">
        <f t="shared" si="0"/>
        <v>8809</v>
      </c>
    </row>
    <row r="50" spans="1:8" ht="12.75">
      <c r="A50" s="76" t="s">
        <v>100</v>
      </c>
      <c r="B50" s="76" t="s">
        <v>431</v>
      </c>
      <c r="C50" s="167"/>
      <c r="D50" s="140"/>
      <c r="E50" s="140"/>
      <c r="F50" s="77">
        <v>313</v>
      </c>
      <c r="G50" s="161"/>
      <c r="H50" s="80">
        <f t="shared" si="0"/>
        <v>313</v>
      </c>
    </row>
    <row r="51" spans="1:8" ht="12.75">
      <c r="A51" s="76" t="s">
        <v>233</v>
      </c>
      <c r="B51" s="76" t="s">
        <v>622</v>
      </c>
      <c r="C51" s="167"/>
      <c r="D51" s="140"/>
      <c r="E51" s="140"/>
      <c r="F51" s="77">
        <v>57</v>
      </c>
      <c r="G51" s="161"/>
      <c r="H51" s="80">
        <f t="shared" si="0"/>
        <v>57</v>
      </c>
    </row>
    <row r="52" spans="1:8" ht="12.75">
      <c r="A52" s="76" t="s">
        <v>234</v>
      </c>
      <c r="B52" s="76" t="s">
        <v>624</v>
      </c>
      <c r="C52" s="142"/>
      <c r="D52" s="199"/>
      <c r="E52" s="199"/>
      <c r="F52" s="77">
        <v>1710</v>
      </c>
      <c r="H52" s="80">
        <f t="shared" si="0"/>
        <v>1710</v>
      </c>
    </row>
    <row r="53" spans="1:8" ht="12.75">
      <c r="A53" s="85" t="s">
        <v>235</v>
      </c>
      <c r="B53" s="85" t="s">
        <v>796</v>
      </c>
      <c r="C53" s="86"/>
      <c r="D53" s="87"/>
      <c r="E53" s="87"/>
      <c r="F53" s="113">
        <v>1710</v>
      </c>
      <c r="G53" s="85"/>
      <c r="H53" s="115">
        <f t="shared" si="0"/>
        <v>1710</v>
      </c>
    </row>
    <row r="54" spans="1:8" ht="12.75">
      <c r="A54" s="114" t="s">
        <v>160</v>
      </c>
      <c r="B54" s="114" t="s">
        <v>557</v>
      </c>
      <c r="C54" s="80">
        <f>SUM(C29:C53)</f>
        <v>103100</v>
      </c>
      <c r="D54" s="80">
        <f>SUM(D29:D53)</f>
        <v>0</v>
      </c>
      <c r="E54" s="139">
        <f>SUM(C54+D54)</f>
        <v>103100</v>
      </c>
      <c r="F54" s="77">
        <f>SUM(F32:F53)</f>
        <v>103100</v>
      </c>
      <c r="G54" s="32">
        <f>SUM(G32:G53)</f>
        <v>0</v>
      </c>
      <c r="H54" s="80">
        <f t="shared" si="0"/>
        <v>103100</v>
      </c>
    </row>
    <row r="55" spans="1:8" ht="12.75">
      <c r="A55" s="76"/>
      <c r="B55" s="76"/>
      <c r="C55" s="79"/>
      <c r="D55" s="72"/>
      <c r="E55" s="72"/>
      <c r="F55" s="72"/>
      <c r="H55" s="79"/>
    </row>
    <row r="56" spans="1:8" ht="12.75">
      <c r="A56" s="76" t="s">
        <v>400</v>
      </c>
      <c r="B56" s="88" t="s">
        <v>35</v>
      </c>
      <c r="C56" s="80">
        <v>32179</v>
      </c>
      <c r="D56" s="77"/>
      <c r="E56" s="139">
        <f>SUM(C56+D56)</f>
        <v>32179</v>
      </c>
      <c r="F56" s="72"/>
      <c r="H56" s="79"/>
    </row>
    <row r="57" spans="1:8" ht="12.75">
      <c r="A57" s="76"/>
      <c r="B57" s="88" t="s">
        <v>337</v>
      </c>
      <c r="C57" s="79"/>
      <c r="D57" s="72"/>
      <c r="E57" s="72"/>
      <c r="F57" s="72"/>
      <c r="H57" s="79"/>
    </row>
    <row r="58" spans="1:8" ht="12.75">
      <c r="A58" s="76"/>
      <c r="B58" s="88" t="s">
        <v>143</v>
      </c>
      <c r="C58" s="79"/>
      <c r="D58" s="72"/>
      <c r="E58" s="72"/>
      <c r="F58" s="72"/>
      <c r="H58" s="79"/>
    </row>
    <row r="59" spans="1:8" ht="12.75">
      <c r="A59" s="85" t="s">
        <v>446</v>
      </c>
      <c r="B59" s="163" t="s">
        <v>746</v>
      </c>
      <c r="C59" s="86"/>
      <c r="D59" s="87"/>
      <c r="E59" s="87"/>
      <c r="F59" s="113">
        <v>32179</v>
      </c>
      <c r="G59" s="347"/>
      <c r="H59" s="115">
        <f>SUM(F59+G59)</f>
        <v>32179</v>
      </c>
    </row>
    <row r="60" spans="1:8" ht="12.75">
      <c r="A60" s="323" t="s">
        <v>241</v>
      </c>
      <c r="B60" s="356" t="s">
        <v>858</v>
      </c>
      <c r="C60" s="325">
        <f>SUM(C56:C59)</f>
        <v>32179</v>
      </c>
      <c r="D60" s="325">
        <f>SUM(D56:D59)</f>
        <v>0</v>
      </c>
      <c r="E60" s="357">
        <f>SUM(C60+D60)</f>
        <v>32179</v>
      </c>
      <c r="F60" s="324">
        <f>SUM(F59)</f>
        <v>32179</v>
      </c>
      <c r="G60" s="358">
        <f>SUM(G59)</f>
        <v>0</v>
      </c>
      <c r="H60" s="325">
        <f>SUM(F60+G60)</f>
        <v>32179</v>
      </c>
    </row>
    <row r="61" spans="1:8" ht="13.5" thickBot="1">
      <c r="A61" s="78"/>
      <c r="B61" s="359"/>
      <c r="C61" s="83"/>
      <c r="D61" s="349"/>
      <c r="E61" s="360"/>
      <c r="F61" s="349"/>
      <c r="G61" s="361"/>
      <c r="H61" s="83"/>
    </row>
    <row r="62" spans="1:8" ht="12.75">
      <c r="A62" s="89">
        <v>852</v>
      </c>
      <c r="B62" s="355" t="s">
        <v>163</v>
      </c>
      <c r="C62" s="82">
        <f>SUM(C26+C54+C60)</f>
        <v>373498</v>
      </c>
      <c r="D62" s="82">
        <f>SUM(D26+D54+D60)</f>
        <v>0</v>
      </c>
      <c r="E62" s="350">
        <f>SUM(C62+D62)</f>
        <v>373498</v>
      </c>
      <c r="F62" s="82">
        <f>SUM(F26+F54+F60)</f>
        <v>373498</v>
      </c>
      <c r="G62" s="82">
        <f>SUM(G26+G54+G60)</f>
        <v>0</v>
      </c>
      <c r="H62" s="82">
        <f>SUM(F62+G62)</f>
        <v>373498</v>
      </c>
    </row>
    <row r="63" spans="1:8" ht="12.75">
      <c r="A63" s="76"/>
      <c r="B63" s="164"/>
      <c r="C63" s="80"/>
      <c r="D63" s="77"/>
      <c r="E63" s="77"/>
      <c r="F63" s="77"/>
      <c r="H63" s="79"/>
    </row>
    <row r="64" spans="1:8" ht="12.75">
      <c r="A64" s="76" t="s">
        <v>598</v>
      </c>
      <c r="B64" s="88" t="s">
        <v>35</v>
      </c>
      <c r="C64" s="80">
        <v>87593</v>
      </c>
      <c r="D64" s="77">
        <v>24813</v>
      </c>
      <c r="E64" s="139">
        <f>SUM(C64+D64)</f>
        <v>112406</v>
      </c>
      <c r="F64" s="77"/>
      <c r="H64" s="79"/>
    </row>
    <row r="65" spans="1:8" ht="12.75">
      <c r="A65" s="76"/>
      <c r="B65" s="88" t="s">
        <v>337</v>
      </c>
      <c r="C65" s="80"/>
      <c r="D65" s="77"/>
      <c r="E65" s="77"/>
      <c r="F65" s="77"/>
      <c r="H65" s="79"/>
    </row>
    <row r="66" spans="1:8" ht="12.75">
      <c r="A66" s="76"/>
      <c r="B66" s="88" t="s">
        <v>143</v>
      </c>
      <c r="C66" s="80"/>
      <c r="D66" s="77"/>
      <c r="E66" s="77"/>
      <c r="F66" s="77"/>
      <c r="G66" s="2"/>
      <c r="H66" s="79"/>
    </row>
    <row r="67" spans="1:8" ht="12.75">
      <c r="A67" s="76" t="s">
        <v>482</v>
      </c>
      <c r="B67" s="164" t="s">
        <v>484</v>
      </c>
      <c r="C67" s="80"/>
      <c r="D67" s="77"/>
      <c r="E67" s="77"/>
      <c r="F67" s="77">
        <v>85841</v>
      </c>
      <c r="G67" s="32">
        <v>5328</v>
      </c>
      <c r="H67" s="80">
        <f>SUM(F67+G67)</f>
        <v>91169</v>
      </c>
    </row>
    <row r="68" spans="1:8" ht="12.75">
      <c r="A68" s="76" t="s">
        <v>483</v>
      </c>
      <c r="B68" s="164" t="s">
        <v>485</v>
      </c>
      <c r="C68" s="80"/>
      <c r="D68" s="77"/>
      <c r="E68" s="77"/>
      <c r="F68" s="77">
        <v>1752</v>
      </c>
      <c r="G68" s="32"/>
      <c r="H68" s="80">
        <v>1752</v>
      </c>
    </row>
    <row r="69" spans="1:8" ht="12.75">
      <c r="A69" s="76" t="s">
        <v>325</v>
      </c>
      <c r="B69" s="164" t="s">
        <v>373</v>
      </c>
      <c r="C69" s="80"/>
      <c r="D69" s="77"/>
      <c r="E69" s="77"/>
      <c r="F69" s="77">
        <v>0</v>
      </c>
      <c r="G69" s="32">
        <v>11485</v>
      </c>
      <c r="H69" s="80">
        <f>SUM(F69+G69)</f>
        <v>11485</v>
      </c>
    </row>
    <row r="70" spans="1:8" ht="12.75">
      <c r="A70" s="76" t="s">
        <v>486</v>
      </c>
      <c r="B70" s="163" t="s">
        <v>574</v>
      </c>
      <c r="C70" s="115"/>
      <c r="D70" s="113"/>
      <c r="E70" s="113"/>
      <c r="F70" s="113">
        <v>0</v>
      </c>
      <c r="G70" s="329">
        <v>8000</v>
      </c>
      <c r="H70" s="115">
        <f>SUM(F70+G70)</f>
        <v>8000</v>
      </c>
    </row>
    <row r="71" spans="1:8" ht="12.75">
      <c r="A71" s="76" t="s">
        <v>496</v>
      </c>
      <c r="B71" s="164" t="s">
        <v>497</v>
      </c>
      <c r="C71" s="80">
        <f>SUM(C64:C70)</f>
        <v>87593</v>
      </c>
      <c r="D71" s="80">
        <f>SUM(D64:D70)</f>
        <v>24813</v>
      </c>
      <c r="E71" s="139">
        <f>SUM(C71+D71)</f>
        <v>112406</v>
      </c>
      <c r="F71" s="77">
        <f>SUM(F67:F70)</f>
        <v>87593</v>
      </c>
      <c r="G71" s="32">
        <f>SUM(G67:G70)</f>
        <v>24813</v>
      </c>
      <c r="H71" s="80">
        <f>SUM(F71+G71)</f>
        <v>112406</v>
      </c>
    </row>
    <row r="72" spans="1:8" ht="13.5" thickBot="1">
      <c r="A72" s="78"/>
      <c r="B72" s="359"/>
      <c r="C72" s="83"/>
      <c r="D72" s="349"/>
      <c r="E72" s="360"/>
      <c r="F72" s="349"/>
      <c r="G72" s="361"/>
      <c r="H72" s="83"/>
    </row>
    <row r="73" spans="1:8" ht="12.75">
      <c r="A73" s="89">
        <v>854</v>
      </c>
      <c r="B73" s="355" t="s">
        <v>550</v>
      </c>
      <c r="C73" s="82">
        <f>SUM(C71)</f>
        <v>87593</v>
      </c>
      <c r="D73" s="82">
        <f>SUM(D71)</f>
        <v>24813</v>
      </c>
      <c r="E73" s="350">
        <f>SUM(C73+D73)</f>
        <v>112406</v>
      </c>
      <c r="F73" s="82">
        <f>SUM(F71)</f>
        <v>87593</v>
      </c>
      <c r="G73" s="82">
        <f>SUM(G71)</f>
        <v>24813</v>
      </c>
      <c r="H73" s="82">
        <f>SUM(F73+G73)</f>
        <v>112406</v>
      </c>
    </row>
    <row r="74" spans="1:8" ht="13.5" thickBot="1">
      <c r="A74" s="78"/>
      <c r="B74" s="78"/>
      <c r="C74" s="81"/>
      <c r="D74" s="73"/>
      <c r="E74" s="73"/>
      <c r="F74" s="73"/>
      <c r="G74" s="81"/>
      <c r="H74" s="79"/>
    </row>
    <row r="75" spans="1:8" ht="13.5" thickBot="1">
      <c r="A75" s="146"/>
      <c r="B75" s="165" t="s">
        <v>242</v>
      </c>
      <c r="C75" s="147">
        <f>SUM(C20+C62+C73)</f>
        <v>461091</v>
      </c>
      <c r="D75" s="147">
        <f>SUM(D20+D62+D73)</f>
        <v>27241</v>
      </c>
      <c r="E75" s="205">
        <f>SUM(C75+D75)</f>
        <v>488332</v>
      </c>
      <c r="F75" s="147">
        <f>SUM(F20+F62+F73)</f>
        <v>461091</v>
      </c>
      <c r="G75" s="147">
        <f>SUM(G20+G62+G73)</f>
        <v>27241</v>
      </c>
      <c r="H75" s="116">
        <f>SUM(F75+G75)</f>
        <v>488332</v>
      </c>
    </row>
  </sheetData>
  <printOptions/>
  <pageMargins left="0.75" right="0.75" top="1" bottom="1" header="0.5" footer="0.5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I23" sqref="I23"/>
    </sheetView>
  </sheetViews>
  <sheetFormatPr defaultColWidth="9.00390625" defaultRowHeight="12.75"/>
  <cols>
    <col min="8" max="8" width="11.25390625" style="0" customWidth="1"/>
    <col min="9" max="9" width="17.25390625" style="0" customWidth="1"/>
  </cols>
  <sheetData>
    <row r="1" ht="12.75">
      <c r="F1" t="s">
        <v>327</v>
      </c>
    </row>
    <row r="2" ht="12.75">
      <c r="F2" t="s">
        <v>382</v>
      </c>
    </row>
    <row r="3" ht="12.75">
      <c r="F3" t="s">
        <v>328</v>
      </c>
    </row>
    <row r="7" spans="1:6" ht="12.75">
      <c r="A7" s="67" t="s">
        <v>381</v>
      </c>
      <c r="B7" s="67"/>
      <c r="C7" s="67"/>
      <c r="D7" s="67"/>
      <c r="E7" s="67"/>
      <c r="F7" s="67"/>
    </row>
    <row r="9" spans="1:9" ht="12.75">
      <c r="A9" t="s">
        <v>342</v>
      </c>
      <c r="I9" s="125">
        <v>0</v>
      </c>
    </row>
    <row r="11" spans="1:9" ht="12.75">
      <c r="A11" t="s">
        <v>343</v>
      </c>
      <c r="I11" s="125">
        <v>520800</v>
      </c>
    </row>
    <row r="13" ht="12.75">
      <c r="A13" t="s">
        <v>344</v>
      </c>
    </row>
    <row r="14" spans="1:9" ht="12.75">
      <c r="A14" t="s">
        <v>345</v>
      </c>
      <c r="D14" t="s">
        <v>346</v>
      </c>
      <c r="E14" t="s">
        <v>347</v>
      </c>
      <c r="I14" s="125"/>
    </row>
    <row r="15" spans="4:9" ht="12.75">
      <c r="D15" t="s">
        <v>348</v>
      </c>
      <c r="E15" t="s">
        <v>349</v>
      </c>
      <c r="I15" s="125">
        <v>44000</v>
      </c>
    </row>
    <row r="16" spans="4:5" ht="12.75">
      <c r="D16" t="s">
        <v>350</v>
      </c>
      <c r="E16" t="s">
        <v>351</v>
      </c>
    </row>
    <row r="17" spans="4:5" ht="12.75">
      <c r="D17" t="s">
        <v>352</v>
      </c>
      <c r="E17" t="s">
        <v>349</v>
      </c>
    </row>
    <row r="18" spans="7:9" ht="12.75">
      <c r="G18" t="s">
        <v>353</v>
      </c>
      <c r="I18" s="125">
        <f>SUM(I14:I17)</f>
        <v>44000</v>
      </c>
    </row>
    <row r="20" spans="1:9" ht="12.75">
      <c r="A20" t="s">
        <v>366</v>
      </c>
      <c r="I20" s="125">
        <v>520800</v>
      </c>
    </row>
    <row r="22" spans="1:9" ht="12.75">
      <c r="A22" t="s">
        <v>367</v>
      </c>
      <c r="I22" s="125">
        <v>18771976.49</v>
      </c>
    </row>
    <row r="24" ht="12.75">
      <c r="A24" t="s">
        <v>354</v>
      </c>
    </row>
    <row r="25" spans="1:9" ht="12.75">
      <c r="A25" t="s">
        <v>368</v>
      </c>
      <c r="I25" s="126">
        <v>0.0023</v>
      </c>
    </row>
    <row r="27" ht="12.75">
      <c r="A27" t="s">
        <v>388</v>
      </c>
    </row>
    <row r="28" spans="1:9" ht="12.75">
      <c r="A28" t="s">
        <v>355</v>
      </c>
      <c r="I28" s="126">
        <v>0.0277</v>
      </c>
    </row>
    <row r="30" spans="1:6" ht="12.75">
      <c r="A30" s="67" t="s">
        <v>384</v>
      </c>
      <c r="B30" s="67"/>
      <c r="C30" s="67"/>
      <c r="D30" s="67"/>
      <c r="E30" s="67"/>
      <c r="F30" s="67"/>
    </row>
    <row r="32" spans="1:9" ht="12.75">
      <c r="A32" t="s">
        <v>342</v>
      </c>
      <c r="I32" s="125">
        <v>520800</v>
      </c>
    </row>
    <row r="34" spans="1:9" ht="12.75">
      <c r="A34" t="s">
        <v>343</v>
      </c>
      <c r="I34" s="125">
        <v>0</v>
      </c>
    </row>
    <row r="36" ht="12.75">
      <c r="A36" t="s">
        <v>344</v>
      </c>
    </row>
    <row r="37" spans="1:9" ht="12.75">
      <c r="A37" t="s">
        <v>345</v>
      </c>
      <c r="D37" t="s">
        <v>346</v>
      </c>
      <c r="E37" t="s">
        <v>347</v>
      </c>
      <c r="I37" s="125">
        <v>520800</v>
      </c>
    </row>
    <row r="38" spans="4:9" ht="12.75">
      <c r="D38" t="s">
        <v>348</v>
      </c>
      <c r="E38" t="s">
        <v>349</v>
      </c>
      <c r="I38" s="125">
        <v>7000</v>
      </c>
    </row>
    <row r="39" spans="4:5" ht="12.75">
      <c r="D39" t="s">
        <v>350</v>
      </c>
      <c r="E39" t="s">
        <v>351</v>
      </c>
    </row>
    <row r="40" spans="4:5" ht="12.75">
      <c r="D40" t="s">
        <v>352</v>
      </c>
      <c r="E40" t="s">
        <v>349</v>
      </c>
    </row>
    <row r="41" spans="7:9" ht="12.75">
      <c r="G41" t="s">
        <v>353</v>
      </c>
      <c r="I41" s="125">
        <f>SUM(I37:I40)</f>
        <v>527800</v>
      </c>
    </row>
    <row r="43" spans="1:9" ht="12.75">
      <c r="A43" t="s">
        <v>386</v>
      </c>
      <c r="I43" s="125">
        <v>0</v>
      </c>
    </row>
    <row r="45" spans="1:9" ht="12.75">
      <c r="A45" t="s">
        <v>385</v>
      </c>
      <c r="I45" s="125">
        <v>19500000</v>
      </c>
    </row>
    <row r="47" ht="12.75">
      <c r="A47" t="s">
        <v>354</v>
      </c>
    </row>
    <row r="48" spans="1:9" ht="12.75">
      <c r="A48" t="s">
        <v>387</v>
      </c>
      <c r="I48" s="126">
        <v>0.0271</v>
      </c>
    </row>
    <row r="50" ht="12.75">
      <c r="A50" t="s">
        <v>388</v>
      </c>
    </row>
    <row r="51" spans="1:9" ht="12.75">
      <c r="A51" t="s">
        <v>355</v>
      </c>
      <c r="I51" s="126">
        <v>0</v>
      </c>
    </row>
    <row r="61" spans="1:6" ht="12.75">
      <c r="A61" s="67"/>
      <c r="B61" s="67"/>
      <c r="C61" s="67"/>
      <c r="D61" s="67"/>
      <c r="E61" s="67"/>
      <c r="F61" s="67"/>
    </row>
    <row r="63" ht="12.75">
      <c r="I63" s="125"/>
    </row>
    <row r="65" ht="12.75">
      <c r="I65" s="125"/>
    </row>
    <row r="68" ht="12.75">
      <c r="I68" s="125"/>
    </row>
    <row r="69" ht="12.75">
      <c r="I69" s="125"/>
    </row>
    <row r="72" ht="12.75">
      <c r="I72" s="125"/>
    </row>
    <row r="74" ht="12.75">
      <c r="I74" s="125"/>
    </row>
    <row r="76" ht="12.75">
      <c r="I76" s="125"/>
    </row>
    <row r="79" ht="12.75">
      <c r="I79" s="126"/>
    </row>
    <row r="82" ht="12.75">
      <c r="I82" s="126"/>
    </row>
    <row r="83" ht="12.75">
      <c r="I83" s="126"/>
    </row>
  </sheetData>
  <printOptions/>
  <pageMargins left="0.75" right="0.75" top="1" bottom="1" header="0.5" footer="0.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3">
      <selection activeCell="D23" sqref="D23"/>
    </sheetView>
  </sheetViews>
  <sheetFormatPr defaultColWidth="9.00390625" defaultRowHeight="12.75"/>
  <cols>
    <col min="1" max="1" width="12.125" style="0" customWidth="1"/>
    <col min="2" max="2" width="45.375" style="0" customWidth="1"/>
    <col min="3" max="3" width="12.125" style="0" customWidth="1"/>
    <col min="4" max="4" width="13.625" style="0" customWidth="1"/>
    <col min="5" max="5" width="11.625" style="0" customWidth="1"/>
    <col min="6" max="6" width="13.00390625" style="0" customWidth="1"/>
    <col min="7" max="7" width="10.375" style="0" customWidth="1"/>
    <col min="8" max="8" width="12.625" style="0" customWidth="1"/>
  </cols>
  <sheetData>
    <row r="3" ht="12.75">
      <c r="B3" t="s">
        <v>318</v>
      </c>
    </row>
    <row r="4" ht="12.75">
      <c r="B4" t="s">
        <v>603</v>
      </c>
    </row>
    <row r="5" ht="12.75">
      <c r="B5" t="s">
        <v>319</v>
      </c>
    </row>
    <row r="9" spans="1:6" ht="12.75">
      <c r="A9" s="67" t="s">
        <v>383</v>
      </c>
      <c r="B9" s="67"/>
      <c r="C9" s="67"/>
      <c r="D9" s="67"/>
      <c r="E9" s="67"/>
      <c r="F9" s="68"/>
    </row>
    <row r="12" ht="13.5" thickBot="1"/>
    <row r="13" spans="1:8" ht="12.75">
      <c r="A13" s="110" t="s">
        <v>853</v>
      </c>
      <c r="B13" s="110"/>
      <c r="C13" s="112" t="s">
        <v>855</v>
      </c>
      <c r="D13" s="111" t="s">
        <v>588</v>
      </c>
      <c r="E13" s="111" t="s">
        <v>855</v>
      </c>
      <c r="F13" s="111" t="s">
        <v>855</v>
      </c>
      <c r="G13" s="111" t="s">
        <v>588</v>
      </c>
      <c r="H13" s="111" t="s">
        <v>855</v>
      </c>
    </row>
    <row r="14" spans="1:8" ht="12.75">
      <c r="A14" s="122" t="s">
        <v>852</v>
      </c>
      <c r="B14" s="122" t="s">
        <v>356</v>
      </c>
      <c r="C14" s="124" t="s">
        <v>338</v>
      </c>
      <c r="D14" s="123"/>
      <c r="E14" s="123" t="s">
        <v>338</v>
      </c>
      <c r="F14" s="123" t="s">
        <v>357</v>
      </c>
      <c r="G14" s="123"/>
      <c r="H14" s="123" t="s">
        <v>357</v>
      </c>
    </row>
    <row r="15" spans="1:8" ht="13.5" thickBot="1">
      <c r="A15" s="122"/>
      <c r="B15" s="122"/>
      <c r="C15" s="124"/>
      <c r="D15" s="123"/>
      <c r="E15" s="123" t="s">
        <v>590</v>
      </c>
      <c r="F15" s="123"/>
      <c r="G15" s="123"/>
      <c r="H15" s="123" t="s">
        <v>590</v>
      </c>
    </row>
    <row r="16" spans="1:8" ht="13.5" thickBot="1">
      <c r="A16" s="119" t="s">
        <v>545</v>
      </c>
      <c r="B16" s="119" t="s">
        <v>546</v>
      </c>
      <c r="C16" s="120" t="s">
        <v>547</v>
      </c>
      <c r="D16" s="121" t="s">
        <v>818</v>
      </c>
      <c r="E16" s="121" t="s">
        <v>27</v>
      </c>
      <c r="F16" s="121" t="s">
        <v>358</v>
      </c>
      <c r="G16" s="121" t="s">
        <v>333</v>
      </c>
      <c r="H16" s="121" t="s">
        <v>334</v>
      </c>
    </row>
    <row r="17" spans="1:8" ht="12.75">
      <c r="A17" s="128"/>
      <c r="B17" s="128"/>
      <c r="C17" s="130"/>
      <c r="D17" s="129"/>
      <c r="E17" s="129"/>
      <c r="F17" s="129"/>
      <c r="G17" s="130"/>
      <c r="H17" s="130"/>
    </row>
    <row r="18" spans="1:8" ht="12.75">
      <c r="A18" s="84">
        <v>952</v>
      </c>
      <c r="B18" s="76" t="s">
        <v>359</v>
      </c>
      <c r="C18" s="80">
        <v>462600</v>
      </c>
      <c r="D18" s="77">
        <v>58200</v>
      </c>
      <c r="E18" s="77">
        <f>SUM(C18+D18)</f>
        <v>520800</v>
      </c>
      <c r="F18" s="72"/>
      <c r="G18" s="79"/>
      <c r="H18" s="79"/>
    </row>
    <row r="19" spans="1:8" ht="12.75">
      <c r="A19" s="84"/>
      <c r="B19" s="76" t="s">
        <v>360</v>
      </c>
      <c r="C19" s="79"/>
      <c r="D19" s="72"/>
      <c r="E19" s="72"/>
      <c r="F19" s="72"/>
      <c r="G19" s="79"/>
      <c r="H19" s="79"/>
    </row>
    <row r="20" spans="1:8" ht="12.75">
      <c r="A20" s="84">
        <v>957</v>
      </c>
      <c r="B20" s="76" t="s">
        <v>361</v>
      </c>
      <c r="C20" s="80">
        <v>2941597.47</v>
      </c>
      <c r="D20" s="77">
        <v>-22710</v>
      </c>
      <c r="E20" s="77">
        <f>SUM(C20+D20)</f>
        <v>2918887.47</v>
      </c>
      <c r="F20" s="72"/>
      <c r="G20" s="79"/>
      <c r="H20" s="79"/>
    </row>
    <row r="21" spans="1:8" ht="12.75">
      <c r="A21" s="84">
        <v>991</v>
      </c>
      <c r="B21" s="76" t="s">
        <v>293</v>
      </c>
      <c r="C21" s="79"/>
      <c r="D21" s="72"/>
      <c r="E21" s="72"/>
      <c r="F21" s="77">
        <v>200000</v>
      </c>
      <c r="G21" s="80"/>
      <c r="H21" s="80">
        <f>SUM(F21+G21)</f>
        <v>200000</v>
      </c>
    </row>
    <row r="22" spans="1:8" ht="13.5" thickBot="1">
      <c r="A22" s="76"/>
      <c r="B22" s="76"/>
      <c r="C22" s="81"/>
      <c r="D22" s="73"/>
      <c r="E22" s="73"/>
      <c r="F22" s="73"/>
      <c r="G22" s="81"/>
      <c r="H22" s="81"/>
    </row>
    <row r="23" spans="1:8" ht="12.75">
      <c r="A23" s="76"/>
      <c r="B23" s="76"/>
      <c r="C23" s="80">
        <f>SUM(C18:C22)</f>
        <v>3404197.47</v>
      </c>
      <c r="D23" s="80">
        <f>SUM(D18:D22)</f>
        <v>35490</v>
      </c>
      <c r="E23" s="77">
        <f>SUM(C23+D23)</f>
        <v>3439687.47</v>
      </c>
      <c r="F23" s="80">
        <f>SUM(F18:F22)</f>
        <v>200000</v>
      </c>
      <c r="G23" s="80">
        <f>SUM(G18:G22)</f>
        <v>0</v>
      </c>
      <c r="H23" s="80">
        <f>SUM(F23+G23)</f>
        <v>200000</v>
      </c>
    </row>
    <row r="24" spans="1:8" ht="12.75">
      <c r="A24" s="76"/>
      <c r="B24" s="76"/>
      <c r="C24" s="80"/>
      <c r="D24" s="77"/>
      <c r="E24" s="77"/>
      <c r="F24" s="77"/>
      <c r="G24" s="79"/>
      <c r="H24" s="79"/>
    </row>
    <row r="25" spans="1:8" ht="13.5" thickBot="1">
      <c r="A25" s="78"/>
      <c r="B25" s="78"/>
      <c r="C25" s="81"/>
      <c r="D25" s="73"/>
      <c r="E25" s="73"/>
      <c r="F25" s="73"/>
      <c r="G25" s="81"/>
      <c r="H25" s="8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7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15.625" style="0" customWidth="1"/>
    <col min="2" max="2" width="45.625" style="0" customWidth="1"/>
    <col min="3" max="3" width="13.875" style="0" customWidth="1"/>
    <col min="4" max="4" width="14.125" style="0" customWidth="1"/>
    <col min="5" max="5" width="15.875" style="0" customWidth="1"/>
    <col min="6" max="6" width="13.00390625" style="0" customWidth="1"/>
    <col min="7" max="7" width="14.25390625" style="0" customWidth="1"/>
  </cols>
  <sheetData>
    <row r="1" spans="1:8" ht="12.75">
      <c r="A1" s="44"/>
      <c r="B1" s="44"/>
      <c r="C1" s="44" t="s">
        <v>329</v>
      </c>
      <c r="D1" s="44"/>
      <c r="E1" s="44"/>
      <c r="F1" s="68"/>
      <c r="G1" s="68"/>
      <c r="H1" s="170"/>
    </row>
    <row r="2" spans="1:8" ht="12.75">
      <c r="A2" s="44"/>
      <c r="B2" s="44"/>
      <c r="C2" s="44" t="s">
        <v>176</v>
      </c>
      <c r="D2" s="44"/>
      <c r="E2" s="44"/>
      <c r="F2" s="68"/>
      <c r="G2" s="68"/>
      <c r="H2" s="170"/>
    </row>
    <row r="3" spans="1:8" ht="12.75">
      <c r="A3" s="44"/>
      <c r="B3" s="44"/>
      <c r="C3" s="44" t="s">
        <v>330</v>
      </c>
      <c r="D3" s="44"/>
      <c r="E3" s="44"/>
      <c r="F3" s="68"/>
      <c r="G3" s="68"/>
      <c r="H3" s="170"/>
    </row>
    <row r="4" spans="1:8" ht="12.75">
      <c r="A4" s="44"/>
      <c r="B4" s="44"/>
      <c r="C4" s="44"/>
      <c r="D4" s="44"/>
      <c r="E4" s="44"/>
      <c r="F4" s="68"/>
      <c r="G4" s="68"/>
      <c r="H4" s="170"/>
    </row>
    <row r="5" spans="1:8" ht="12.75">
      <c r="A5" s="44"/>
      <c r="B5" s="44"/>
      <c r="C5" s="44"/>
      <c r="D5" s="44"/>
      <c r="E5" s="44"/>
      <c r="F5" s="68"/>
      <c r="G5" s="68"/>
      <c r="H5" s="170"/>
    </row>
    <row r="6" spans="1:8" ht="12.75">
      <c r="A6" s="44"/>
      <c r="B6" s="48" t="s">
        <v>399</v>
      </c>
      <c r="C6" s="48"/>
      <c r="D6" s="48"/>
      <c r="E6" s="209"/>
      <c r="F6" s="171"/>
      <c r="G6" s="171"/>
      <c r="H6" s="170"/>
    </row>
    <row r="7" spans="1:8" ht="12.75">
      <c r="A7" s="209"/>
      <c r="B7" s="48"/>
      <c r="C7" s="48"/>
      <c r="D7" s="48"/>
      <c r="E7" s="209"/>
      <c r="F7" s="171"/>
      <c r="G7" s="171"/>
      <c r="H7" s="170"/>
    </row>
    <row r="8" spans="1:8" ht="13.5" thickBot="1">
      <c r="A8" s="210"/>
      <c r="B8" s="210"/>
      <c r="C8" s="210"/>
      <c r="D8" s="210"/>
      <c r="E8" s="210"/>
      <c r="F8" s="210"/>
      <c r="G8" s="210"/>
      <c r="H8" s="170"/>
    </row>
    <row r="9" spans="1:8" ht="13.5" thickTop="1">
      <c r="A9" s="150" t="s">
        <v>853</v>
      </c>
      <c r="B9" s="48"/>
      <c r="C9" s="48"/>
      <c r="D9" s="48"/>
      <c r="E9" s="150" t="s">
        <v>855</v>
      </c>
      <c r="F9" s="209"/>
      <c r="G9" s="150" t="s">
        <v>249</v>
      </c>
      <c r="H9" s="170"/>
    </row>
    <row r="10" spans="1:8" ht="12.75">
      <c r="A10" s="211" t="s">
        <v>852</v>
      </c>
      <c r="B10" s="48" t="s">
        <v>854</v>
      </c>
      <c r="C10" s="48"/>
      <c r="D10" s="48"/>
      <c r="E10" s="211" t="s">
        <v>570</v>
      </c>
      <c r="F10" s="209"/>
      <c r="G10" s="211" t="s">
        <v>570</v>
      </c>
      <c r="H10" s="170"/>
    </row>
    <row r="11" spans="1:8" ht="13.5" thickBot="1">
      <c r="A11" s="175"/>
      <c r="B11" s="212"/>
      <c r="C11" s="212"/>
      <c r="D11" s="212"/>
      <c r="E11" s="175"/>
      <c r="F11" s="173" t="s">
        <v>588</v>
      </c>
      <c r="G11" s="175" t="s">
        <v>590</v>
      </c>
      <c r="H11" s="170"/>
    </row>
    <row r="12" spans="1:8" ht="14.25" thickBot="1" thickTop="1">
      <c r="A12" s="213" t="s">
        <v>545</v>
      </c>
      <c r="B12" s="214" t="s">
        <v>546</v>
      </c>
      <c r="C12" s="214"/>
      <c r="D12" s="214"/>
      <c r="E12" s="213" t="s">
        <v>547</v>
      </c>
      <c r="F12" s="207" t="s">
        <v>818</v>
      </c>
      <c r="G12" s="213" t="s">
        <v>27</v>
      </c>
      <c r="H12" s="170"/>
    </row>
    <row r="13" spans="1:8" ht="12.75">
      <c r="A13" s="211"/>
      <c r="B13" s="206"/>
      <c r="C13" s="206"/>
      <c r="D13" s="206"/>
      <c r="E13" s="211"/>
      <c r="F13" s="209"/>
      <c r="G13" s="215"/>
      <c r="H13" s="170"/>
    </row>
    <row r="14" spans="1:8" ht="12.75">
      <c r="A14" s="215" t="s">
        <v>859</v>
      </c>
      <c r="B14" s="209" t="s">
        <v>860</v>
      </c>
      <c r="C14" s="209"/>
      <c r="D14" s="209"/>
      <c r="E14" s="216">
        <f>SUM(E110)</f>
        <v>1848557.05</v>
      </c>
      <c r="F14" s="217">
        <f>SUM(F110)</f>
        <v>15340</v>
      </c>
      <c r="G14" s="216">
        <f>SUM(G110)</f>
        <v>1863897.05</v>
      </c>
      <c r="H14" s="170"/>
    </row>
    <row r="15" spans="1:8" ht="12.75">
      <c r="A15" s="218">
        <v>400</v>
      </c>
      <c r="B15" s="209" t="s">
        <v>797</v>
      </c>
      <c r="C15" s="209"/>
      <c r="D15" s="209"/>
      <c r="E15" s="216">
        <f>SUM(E128)</f>
        <v>353140</v>
      </c>
      <c r="F15" s="217">
        <f>SUM(F128)</f>
        <v>0</v>
      </c>
      <c r="G15" s="216">
        <f>SUM(G128)</f>
        <v>353140</v>
      </c>
      <c r="H15" s="170"/>
    </row>
    <row r="16" spans="1:8" ht="12.75">
      <c r="A16" s="218">
        <v>600</v>
      </c>
      <c r="B16" s="209" t="s">
        <v>571</v>
      </c>
      <c r="C16" s="209"/>
      <c r="D16" s="209"/>
      <c r="E16" s="216">
        <f>SUM(E155)</f>
        <v>2034792</v>
      </c>
      <c r="F16" s="217">
        <f>SUM(F155)</f>
        <v>0</v>
      </c>
      <c r="G16" s="216">
        <f>SUM(G155)</f>
        <v>2034792</v>
      </c>
      <c r="H16" s="170"/>
    </row>
    <row r="17" spans="1:8" ht="12.75">
      <c r="A17" s="218">
        <v>700</v>
      </c>
      <c r="B17" s="209" t="s">
        <v>867</v>
      </c>
      <c r="C17" s="209"/>
      <c r="D17" s="209"/>
      <c r="E17" s="216">
        <f>SUM(E183)</f>
        <v>540182</v>
      </c>
      <c r="F17" s="217">
        <f>SUM(F183)</f>
        <v>0</v>
      </c>
      <c r="G17" s="216">
        <f>SUM(G183)</f>
        <v>540182</v>
      </c>
      <c r="H17" s="170"/>
    </row>
    <row r="18" spans="1:8" ht="12.75">
      <c r="A18" s="218">
        <v>710</v>
      </c>
      <c r="B18" s="219" t="s">
        <v>472</v>
      </c>
      <c r="C18" s="209"/>
      <c r="D18" s="209"/>
      <c r="E18" s="216">
        <f>SUM(E188)</f>
        <v>20000</v>
      </c>
      <c r="F18" s="217">
        <f>SUM(F188)</f>
        <v>0</v>
      </c>
      <c r="G18" s="216">
        <f>SUM(G188)</f>
        <v>20000</v>
      </c>
      <c r="H18" s="170"/>
    </row>
    <row r="19" spans="1:8" ht="12.75">
      <c r="A19" s="218">
        <v>730</v>
      </c>
      <c r="B19" s="209" t="s">
        <v>572</v>
      </c>
      <c r="C19" s="209"/>
      <c r="D19" s="209"/>
      <c r="E19" s="216">
        <f>SUM(E194)</f>
        <v>15200</v>
      </c>
      <c r="F19" s="217">
        <f>SUM(F194)</f>
        <v>0</v>
      </c>
      <c r="G19" s="216">
        <f>SUM(G194)</f>
        <v>15200</v>
      </c>
      <c r="H19" s="170"/>
    </row>
    <row r="20" spans="1:8" ht="12.75">
      <c r="A20" s="218">
        <v>750</v>
      </c>
      <c r="B20" s="209" t="s">
        <v>6</v>
      </c>
      <c r="C20" s="209"/>
      <c r="D20" s="209"/>
      <c r="E20" s="216">
        <f>SUM(E238)</f>
        <v>1214279.52</v>
      </c>
      <c r="F20" s="217">
        <f>SUM(F238)</f>
        <v>0</v>
      </c>
      <c r="G20" s="216">
        <f>SUM(G238)</f>
        <v>1214279.52</v>
      </c>
      <c r="H20" s="170"/>
    </row>
    <row r="21" spans="1:8" ht="12.75">
      <c r="A21" s="218">
        <v>751</v>
      </c>
      <c r="B21" s="209" t="s">
        <v>820</v>
      </c>
      <c r="C21" s="209"/>
      <c r="D21" s="209"/>
      <c r="E21" s="216">
        <f>SUM(E245)</f>
        <v>2380</v>
      </c>
      <c r="F21" s="217">
        <f>SUM(F245)</f>
        <v>0</v>
      </c>
      <c r="G21" s="216">
        <f>SUM(G245)</f>
        <v>2380</v>
      </c>
      <c r="H21" s="170"/>
    </row>
    <row r="22" spans="1:8" ht="12.75">
      <c r="A22" s="218"/>
      <c r="B22" s="209" t="s">
        <v>822</v>
      </c>
      <c r="C22" s="209"/>
      <c r="D22" s="209"/>
      <c r="E22" s="216"/>
      <c r="F22" s="220"/>
      <c r="G22" s="215"/>
      <c r="H22" s="170"/>
    </row>
    <row r="23" spans="1:8" ht="12.75">
      <c r="A23" s="218">
        <v>754</v>
      </c>
      <c r="B23" s="209" t="s">
        <v>805</v>
      </c>
      <c r="C23" s="209"/>
      <c r="D23" s="209"/>
      <c r="E23" s="216">
        <f>SUM(E280)</f>
        <v>83250</v>
      </c>
      <c r="F23" s="217">
        <f>SUM(F280)</f>
        <v>0</v>
      </c>
      <c r="G23" s="216">
        <f>SUM(G280)</f>
        <v>83250</v>
      </c>
      <c r="H23" s="170"/>
    </row>
    <row r="24" spans="1:8" ht="12.75">
      <c r="A24" s="218">
        <v>756</v>
      </c>
      <c r="B24" s="219" t="s">
        <v>238</v>
      </c>
      <c r="C24" s="209"/>
      <c r="D24" s="209"/>
      <c r="E24" s="216">
        <f>SUM(E286)</f>
        <v>22000</v>
      </c>
      <c r="F24" s="217">
        <f>SUM(F286)</f>
        <v>0</v>
      </c>
      <c r="G24" s="216">
        <f>SUM(G286)</f>
        <v>22000</v>
      </c>
      <c r="H24" s="170"/>
    </row>
    <row r="25" spans="1:8" ht="12.75">
      <c r="A25" s="218"/>
      <c r="B25" s="219" t="s">
        <v>239</v>
      </c>
      <c r="C25" s="209"/>
      <c r="D25" s="209"/>
      <c r="E25" s="216"/>
      <c r="F25" s="221"/>
      <c r="G25" s="216"/>
      <c r="H25" s="170"/>
    </row>
    <row r="26" spans="1:8" ht="12.75">
      <c r="A26" s="218">
        <v>757</v>
      </c>
      <c r="B26" s="219" t="s">
        <v>194</v>
      </c>
      <c r="C26" s="209"/>
      <c r="D26" s="209"/>
      <c r="E26" s="216">
        <f>SUM(E294)</f>
        <v>44000</v>
      </c>
      <c r="F26" s="217">
        <f>SUM(F294)</f>
        <v>0</v>
      </c>
      <c r="G26" s="216">
        <f>SUM(G294)</f>
        <v>44000</v>
      </c>
      <c r="H26" s="170"/>
    </row>
    <row r="27" spans="1:8" ht="12.75">
      <c r="A27" s="218">
        <v>758</v>
      </c>
      <c r="B27" s="209" t="s">
        <v>541</v>
      </c>
      <c r="C27" s="209"/>
      <c r="D27" s="209"/>
      <c r="E27" s="216">
        <f>SUM(E299)</f>
        <v>100000</v>
      </c>
      <c r="F27" s="217">
        <f>SUM(F299)</f>
        <v>0</v>
      </c>
      <c r="G27" s="216">
        <f>SUM(G299)</f>
        <v>100000</v>
      </c>
      <c r="H27" s="170"/>
    </row>
    <row r="28" spans="1:8" ht="12.75">
      <c r="A28" s="218">
        <v>801</v>
      </c>
      <c r="B28" s="209" t="s">
        <v>544</v>
      </c>
      <c r="C28" s="209"/>
      <c r="D28" s="209"/>
      <c r="E28" s="216">
        <f>SUM(E447)</f>
        <v>9458715</v>
      </c>
      <c r="F28" s="217">
        <f>SUM(F447)</f>
        <v>2428</v>
      </c>
      <c r="G28" s="216">
        <f>SUM(G447)</f>
        <v>9461143</v>
      </c>
      <c r="H28" s="170"/>
    </row>
    <row r="29" spans="1:8" ht="12.75">
      <c r="A29" s="218">
        <v>851</v>
      </c>
      <c r="B29" s="209" t="s">
        <v>568</v>
      </c>
      <c r="C29" s="209"/>
      <c r="D29" s="209"/>
      <c r="E29" s="216">
        <f>SUM(E461)</f>
        <v>92362.39</v>
      </c>
      <c r="F29" s="217">
        <f>SUM(F461)</f>
        <v>0</v>
      </c>
      <c r="G29" s="216">
        <f>SUM(G461)</f>
        <v>92362.39</v>
      </c>
      <c r="H29" s="170"/>
    </row>
    <row r="30" spans="1:8" ht="12.75">
      <c r="A30" s="218">
        <v>852</v>
      </c>
      <c r="B30" s="209" t="s">
        <v>163</v>
      </c>
      <c r="C30" s="209"/>
      <c r="D30" s="209"/>
      <c r="E30" s="216">
        <f>SUM(E554)</f>
        <v>3919127</v>
      </c>
      <c r="F30" s="217">
        <f>SUM(F554)</f>
        <v>0</v>
      </c>
      <c r="G30" s="216">
        <f>SUM(G554)</f>
        <v>3919127</v>
      </c>
      <c r="H30" s="170"/>
    </row>
    <row r="31" spans="1:8" ht="12.75">
      <c r="A31" s="218">
        <v>854</v>
      </c>
      <c r="B31" s="209" t="s">
        <v>550</v>
      </c>
      <c r="C31" s="209"/>
      <c r="D31" s="209"/>
      <c r="E31" s="216">
        <f>SUM(E588)</f>
        <v>916858</v>
      </c>
      <c r="F31" s="217">
        <f>SUM(F588)</f>
        <v>24813</v>
      </c>
      <c r="G31" s="216">
        <f>SUM(G588)</f>
        <v>941671</v>
      </c>
      <c r="H31" s="170"/>
    </row>
    <row r="32" spans="1:8" ht="12.75">
      <c r="A32" s="218">
        <v>900</v>
      </c>
      <c r="B32" s="209" t="s">
        <v>815</v>
      </c>
      <c r="C32" s="209"/>
      <c r="D32" s="209"/>
      <c r="E32" s="216">
        <f>SUM(E649)</f>
        <v>724670</v>
      </c>
      <c r="F32" s="217">
        <f>SUM(F649)</f>
        <v>0</v>
      </c>
      <c r="G32" s="216">
        <f>SUM(G649)</f>
        <v>724670</v>
      </c>
      <c r="H32" s="170"/>
    </row>
    <row r="33" spans="1:8" ht="12.75">
      <c r="A33" s="218">
        <v>921</v>
      </c>
      <c r="B33" s="209" t="s">
        <v>551</v>
      </c>
      <c r="C33" s="209"/>
      <c r="D33" s="209"/>
      <c r="E33" s="216">
        <f>SUM(E668)</f>
        <v>501920</v>
      </c>
      <c r="F33" s="217">
        <f>SUM(F668)</f>
        <v>0</v>
      </c>
      <c r="G33" s="216">
        <f>SUM(G668)</f>
        <v>501920</v>
      </c>
      <c r="H33" s="170"/>
    </row>
    <row r="34" spans="1:8" ht="12.75">
      <c r="A34" s="218">
        <v>926</v>
      </c>
      <c r="B34" s="209" t="s">
        <v>573</v>
      </c>
      <c r="C34" s="209"/>
      <c r="D34" s="209"/>
      <c r="E34" s="216">
        <f>SUM(E678)</f>
        <v>57500</v>
      </c>
      <c r="F34" s="217">
        <f>SUM(F678)</f>
        <v>20150</v>
      </c>
      <c r="G34" s="216">
        <f>SUM(G678)</f>
        <v>77650</v>
      </c>
      <c r="H34" s="170"/>
    </row>
    <row r="35" spans="1:8" ht="13.5" thickBot="1">
      <c r="A35" s="222"/>
      <c r="B35" s="223"/>
      <c r="C35" s="223"/>
      <c r="D35" s="223"/>
      <c r="E35" s="224"/>
      <c r="F35" s="220"/>
      <c r="G35" s="215"/>
      <c r="H35" s="170"/>
    </row>
    <row r="36" spans="1:8" ht="13.5" thickBot="1">
      <c r="A36" s="225"/>
      <c r="B36" s="226" t="s">
        <v>569</v>
      </c>
      <c r="C36" s="227"/>
      <c r="D36" s="227"/>
      <c r="E36" s="178">
        <f>SUM(E14:E35)</f>
        <v>21948932.96</v>
      </c>
      <c r="F36" s="177">
        <f>SUM(F14:F35)</f>
        <v>62731</v>
      </c>
      <c r="G36" s="178">
        <f>SUM(E36:F36)</f>
        <v>22011663.96</v>
      </c>
      <c r="H36" s="170"/>
    </row>
    <row r="37" spans="1:8" ht="12.75">
      <c r="A37" s="209"/>
      <c r="B37" s="209"/>
      <c r="C37" s="209"/>
      <c r="D37" s="209"/>
      <c r="E37" s="209"/>
      <c r="F37" s="220"/>
      <c r="G37" s="209"/>
      <c r="H37" s="170"/>
    </row>
    <row r="38" spans="1:8" ht="12.75">
      <c r="A38" s="209"/>
      <c r="B38" s="209"/>
      <c r="C38" s="209"/>
      <c r="D38" s="209"/>
      <c r="E38" s="209"/>
      <c r="F38" s="220"/>
      <c r="G38" s="209"/>
      <c r="H38" s="170"/>
    </row>
    <row r="39" spans="1:8" ht="12.75">
      <c r="A39" s="209"/>
      <c r="B39" s="209"/>
      <c r="C39" s="209"/>
      <c r="D39" s="209"/>
      <c r="E39" s="209"/>
      <c r="F39" s="220"/>
      <c r="G39" s="209"/>
      <c r="H39" s="170"/>
    </row>
    <row r="40" spans="1:8" ht="12.75">
      <c r="A40" s="209"/>
      <c r="B40" s="209"/>
      <c r="C40" s="209"/>
      <c r="D40" s="209"/>
      <c r="E40" s="209"/>
      <c r="F40" s="220"/>
      <c r="G40" s="209"/>
      <c r="H40" s="170"/>
    </row>
    <row r="41" spans="1:8" ht="12.75">
      <c r="A41" s="209"/>
      <c r="B41" s="209"/>
      <c r="C41" s="209"/>
      <c r="D41" s="209"/>
      <c r="E41" s="209"/>
      <c r="F41" s="220"/>
      <c r="G41" s="209"/>
      <c r="H41" s="170"/>
    </row>
    <row r="42" spans="1:8" ht="12.75">
      <c r="A42" s="209"/>
      <c r="B42" s="209"/>
      <c r="C42" s="209"/>
      <c r="D42" s="209"/>
      <c r="E42" s="209"/>
      <c r="F42" s="220"/>
      <c r="G42" s="209"/>
      <c r="H42" s="170"/>
    </row>
    <row r="43" spans="1:8" ht="12.75">
      <c r="A43" s="209"/>
      <c r="B43" s="209"/>
      <c r="C43" s="209"/>
      <c r="D43" s="209"/>
      <c r="E43" s="209"/>
      <c r="F43" s="220"/>
      <c r="G43" s="209"/>
      <c r="H43" s="170"/>
    </row>
    <row r="44" spans="1:8" ht="12.75">
      <c r="A44" s="209"/>
      <c r="B44" s="209"/>
      <c r="C44" s="209"/>
      <c r="D44" s="209"/>
      <c r="E44" s="209"/>
      <c r="F44" s="220"/>
      <c r="G44" s="209"/>
      <c r="H44" s="170"/>
    </row>
    <row r="45" spans="1:8" ht="12.75">
      <c r="A45" s="209"/>
      <c r="B45" s="209"/>
      <c r="C45" s="209"/>
      <c r="D45" s="209"/>
      <c r="E45" s="209"/>
      <c r="F45" s="220"/>
      <c r="G45" s="209"/>
      <c r="H45" s="170"/>
    </row>
    <row r="46" spans="1:8" ht="12.75">
      <c r="A46" s="209"/>
      <c r="B46" s="209"/>
      <c r="C46" s="209"/>
      <c r="D46" s="209"/>
      <c r="E46" s="209"/>
      <c r="F46" s="220"/>
      <c r="G46" s="209"/>
      <c r="H46" s="170"/>
    </row>
    <row r="47" spans="1:8" ht="12.75">
      <c r="A47" s="209"/>
      <c r="B47" s="209"/>
      <c r="C47" s="209"/>
      <c r="D47" s="209"/>
      <c r="E47" s="209"/>
      <c r="F47" s="220"/>
      <c r="G47" s="209"/>
      <c r="H47" s="170"/>
    </row>
    <row r="48" spans="1:8" ht="12.75">
      <c r="A48" s="209"/>
      <c r="B48" s="209"/>
      <c r="C48" s="209"/>
      <c r="D48" s="209"/>
      <c r="E48" s="209"/>
      <c r="F48" s="220"/>
      <c r="G48" s="209"/>
      <c r="H48" s="170"/>
    </row>
    <row r="49" spans="1:8" ht="12.75">
      <c r="A49" s="209"/>
      <c r="B49" s="209"/>
      <c r="C49" s="209"/>
      <c r="D49" s="209"/>
      <c r="E49" s="209"/>
      <c r="F49" s="220"/>
      <c r="G49" s="209"/>
      <c r="H49" s="170"/>
    </row>
    <row r="50" spans="1:8" ht="12.75">
      <c r="A50" s="209"/>
      <c r="B50" s="209"/>
      <c r="C50" s="209"/>
      <c r="D50" s="209"/>
      <c r="E50" s="209"/>
      <c r="F50" s="220"/>
      <c r="G50" s="209"/>
      <c r="H50" s="170"/>
    </row>
    <row r="51" spans="1:8" ht="12.75">
      <c r="A51" s="209"/>
      <c r="B51" s="209"/>
      <c r="C51" s="209"/>
      <c r="D51" s="209"/>
      <c r="E51" s="209"/>
      <c r="F51" s="220"/>
      <c r="G51" s="209"/>
      <c r="H51" s="170"/>
    </row>
    <row r="52" spans="1:8" ht="12.75">
      <c r="A52" s="209"/>
      <c r="B52" s="209"/>
      <c r="C52" s="209"/>
      <c r="D52" s="209"/>
      <c r="E52" s="209"/>
      <c r="F52" s="220"/>
      <c r="G52" s="209"/>
      <c r="H52" s="170"/>
    </row>
    <row r="53" spans="1:8" ht="12.75">
      <c r="A53" s="209"/>
      <c r="B53" s="209"/>
      <c r="C53" s="209"/>
      <c r="D53" s="209"/>
      <c r="E53" s="209"/>
      <c r="F53" s="220"/>
      <c r="G53" s="209"/>
      <c r="H53" s="170"/>
    </row>
    <row r="54" spans="1:8" ht="12.75">
      <c r="A54" s="209"/>
      <c r="B54" s="209"/>
      <c r="C54" s="209"/>
      <c r="D54" s="209"/>
      <c r="E54" s="209"/>
      <c r="F54" s="220"/>
      <c r="G54" s="209"/>
      <c r="H54" s="170"/>
    </row>
    <row r="55" spans="1:8" ht="12.75">
      <c r="A55" s="209"/>
      <c r="B55" s="209"/>
      <c r="C55" s="209"/>
      <c r="D55" s="209"/>
      <c r="E55" s="209"/>
      <c r="F55" s="220"/>
      <c r="G55" s="209"/>
      <c r="H55" s="170"/>
    </row>
    <row r="56" spans="1:8" ht="12.75">
      <c r="A56" s="209"/>
      <c r="B56" s="209"/>
      <c r="C56" s="209"/>
      <c r="D56" s="209"/>
      <c r="E56" s="209"/>
      <c r="F56" s="220"/>
      <c r="G56" s="209"/>
      <c r="H56" s="170"/>
    </row>
    <row r="57" spans="1:8" ht="12.75">
      <c r="A57" s="209"/>
      <c r="B57" s="209"/>
      <c r="C57" s="209"/>
      <c r="D57" s="209"/>
      <c r="E57" s="209"/>
      <c r="F57" s="220"/>
      <c r="G57" s="209"/>
      <c r="H57" s="170"/>
    </row>
    <row r="58" spans="1:8" ht="12.75">
      <c r="A58" s="209"/>
      <c r="B58" s="209"/>
      <c r="C58" s="209"/>
      <c r="D58" s="209"/>
      <c r="E58" s="209"/>
      <c r="F58" s="220"/>
      <c r="G58" s="209"/>
      <c r="H58" s="170"/>
    </row>
    <row r="59" spans="1:8" ht="12.75">
      <c r="A59" s="209"/>
      <c r="B59" s="209"/>
      <c r="C59" s="209"/>
      <c r="D59" s="209"/>
      <c r="E59" s="209"/>
      <c r="F59" s="220"/>
      <c r="G59" s="209"/>
      <c r="H59" s="170"/>
    </row>
    <row r="60" spans="1:8" ht="12.75">
      <c r="A60" s="209"/>
      <c r="B60" s="209"/>
      <c r="C60" s="209"/>
      <c r="D60" s="209"/>
      <c r="E60" s="209"/>
      <c r="F60" s="220"/>
      <c r="G60" s="209"/>
      <c r="H60" s="170"/>
    </row>
    <row r="61" spans="1:8" ht="12.75">
      <c r="A61" s="209"/>
      <c r="B61" s="209"/>
      <c r="C61" s="209"/>
      <c r="D61" s="209"/>
      <c r="E61" s="209"/>
      <c r="F61" s="220"/>
      <c r="G61" s="209"/>
      <c r="H61" s="170"/>
    </row>
    <row r="62" spans="1:8" ht="12.75">
      <c r="A62" s="209"/>
      <c r="B62" s="209"/>
      <c r="C62" s="209"/>
      <c r="D62" s="209"/>
      <c r="E62" s="209"/>
      <c r="F62" s="220"/>
      <c r="G62" s="209"/>
      <c r="H62" s="170"/>
    </row>
    <row r="63" spans="1:8" ht="12.75">
      <c r="A63" s="209"/>
      <c r="B63" s="209"/>
      <c r="C63" s="209"/>
      <c r="D63" s="209"/>
      <c r="E63" s="209"/>
      <c r="F63" s="220"/>
      <c r="G63" s="209"/>
      <c r="H63" s="170"/>
    </row>
    <row r="64" spans="1:8" ht="12.75">
      <c r="A64" s="209"/>
      <c r="B64" s="209"/>
      <c r="C64" s="209"/>
      <c r="D64" s="209"/>
      <c r="E64" s="209"/>
      <c r="F64" s="220"/>
      <c r="G64" s="209"/>
      <c r="H64" s="170"/>
    </row>
    <row r="65" spans="1:8" ht="12.75">
      <c r="A65" s="209"/>
      <c r="B65" s="209"/>
      <c r="C65" s="209"/>
      <c r="D65" s="209"/>
      <c r="E65" s="209"/>
      <c r="F65" s="220"/>
      <c r="G65" s="209"/>
      <c r="H65" s="170"/>
    </row>
    <row r="66" spans="1:8" ht="12.75">
      <c r="A66" s="209"/>
      <c r="B66" s="209"/>
      <c r="C66" s="209"/>
      <c r="D66" s="209"/>
      <c r="E66" s="209"/>
      <c r="F66" s="220"/>
      <c r="G66" s="209"/>
      <c r="H66" s="170"/>
    </row>
    <row r="67" spans="1:8" ht="12.75">
      <c r="A67" s="209"/>
      <c r="B67" s="209"/>
      <c r="C67" s="209"/>
      <c r="D67" s="209"/>
      <c r="E67" s="209"/>
      <c r="F67" s="220"/>
      <c r="G67" s="209"/>
      <c r="H67" s="170"/>
    </row>
    <row r="68" spans="1:8" ht="12.75">
      <c r="A68" s="209"/>
      <c r="B68" s="209"/>
      <c r="C68" s="209"/>
      <c r="D68" s="209"/>
      <c r="E68" s="209"/>
      <c r="F68" s="220"/>
      <c r="G68" s="209"/>
      <c r="H68" s="170"/>
    </row>
    <row r="69" spans="1:8" ht="12.75">
      <c r="A69" s="209"/>
      <c r="B69" s="209"/>
      <c r="C69" s="209"/>
      <c r="D69" s="209"/>
      <c r="E69" s="209"/>
      <c r="F69" s="220"/>
      <c r="G69" s="209"/>
      <c r="H69" s="170"/>
    </row>
    <row r="70" spans="1:8" ht="12.75">
      <c r="A70" s="209"/>
      <c r="B70" s="209"/>
      <c r="C70" s="209"/>
      <c r="D70" s="209"/>
      <c r="E70" s="209"/>
      <c r="F70" s="220"/>
      <c r="G70" s="209"/>
      <c r="H70" s="170"/>
    </row>
    <row r="71" spans="1:8" ht="12.75">
      <c r="A71" s="209"/>
      <c r="B71" s="209"/>
      <c r="C71" s="209"/>
      <c r="D71" s="209"/>
      <c r="E71" s="209"/>
      <c r="F71" s="220"/>
      <c r="G71" s="209"/>
      <c r="H71" s="170"/>
    </row>
    <row r="72" spans="1:8" ht="12.75">
      <c r="A72" s="209"/>
      <c r="B72" s="209"/>
      <c r="C72" s="209"/>
      <c r="D72" s="209"/>
      <c r="E72" s="209"/>
      <c r="F72" s="220"/>
      <c r="G72" s="209"/>
      <c r="H72" s="170"/>
    </row>
    <row r="73" spans="1:8" ht="12.75">
      <c r="A73" s="209"/>
      <c r="B73" s="209"/>
      <c r="C73" s="209"/>
      <c r="D73" s="209"/>
      <c r="E73" s="209"/>
      <c r="F73" s="220"/>
      <c r="G73" s="209"/>
      <c r="H73" s="170"/>
    </row>
    <row r="74" spans="1:8" ht="12.75">
      <c r="A74" s="209"/>
      <c r="B74" s="209"/>
      <c r="C74" s="209"/>
      <c r="D74" s="209"/>
      <c r="E74" s="209"/>
      <c r="F74" s="220"/>
      <c r="G74" s="209"/>
      <c r="H74" s="170"/>
    </row>
    <row r="75" spans="1:8" ht="12.75">
      <c r="A75" s="209"/>
      <c r="B75" s="209"/>
      <c r="C75" s="209"/>
      <c r="D75" s="209"/>
      <c r="E75" s="209"/>
      <c r="F75" s="220"/>
      <c r="G75" s="209"/>
      <c r="H75" s="170"/>
    </row>
    <row r="76" spans="1:8" ht="12.75">
      <c r="A76" s="209"/>
      <c r="B76" s="209"/>
      <c r="C76" s="209"/>
      <c r="D76" s="209"/>
      <c r="E76" s="209"/>
      <c r="F76" s="220"/>
      <c r="G76" s="209"/>
      <c r="H76" s="170"/>
    </row>
    <row r="77" spans="1:8" ht="12.75">
      <c r="A77" s="209"/>
      <c r="B77" s="209"/>
      <c r="C77" s="209"/>
      <c r="D77" s="209"/>
      <c r="E77" s="209"/>
      <c r="F77" s="220"/>
      <c r="G77" s="209"/>
      <c r="H77" s="170"/>
    </row>
    <row r="78" spans="1:8" ht="12.75">
      <c r="A78" s="209"/>
      <c r="B78" s="209"/>
      <c r="C78" s="209"/>
      <c r="D78" s="209"/>
      <c r="E78" s="209"/>
      <c r="F78" s="220"/>
      <c r="G78" s="209"/>
      <c r="H78" s="170"/>
    </row>
    <row r="79" spans="1:8" ht="12.75">
      <c r="A79" s="209"/>
      <c r="B79" s="209"/>
      <c r="C79" s="209"/>
      <c r="D79" s="209"/>
      <c r="E79" s="209"/>
      <c r="F79" s="220"/>
      <c r="G79" s="209"/>
      <c r="H79" s="170"/>
    </row>
    <row r="80" spans="1:8" ht="12.75">
      <c r="A80" s="209"/>
      <c r="B80" s="209"/>
      <c r="C80" s="209"/>
      <c r="D80" s="209"/>
      <c r="E80" s="209"/>
      <c r="F80" s="220"/>
      <c r="G80" s="209"/>
      <c r="H80" s="170"/>
    </row>
    <row r="81" spans="1:8" ht="12.75">
      <c r="A81" s="209"/>
      <c r="B81" s="209"/>
      <c r="C81" s="209"/>
      <c r="D81" s="209"/>
      <c r="E81" s="209"/>
      <c r="F81" s="220"/>
      <c r="G81" s="209"/>
      <c r="H81" s="170"/>
    </row>
    <row r="82" spans="1:8" ht="12.75">
      <c r="A82" s="209"/>
      <c r="B82" s="209"/>
      <c r="C82" s="209"/>
      <c r="D82" s="209"/>
      <c r="E82" s="209"/>
      <c r="F82" s="220"/>
      <c r="G82" s="209"/>
      <c r="H82" s="170"/>
    </row>
    <row r="83" spans="1:8" ht="12.75">
      <c r="A83" s="209"/>
      <c r="B83" s="209"/>
      <c r="C83" s="209"/>
      <c r="D83" s="209"/>
      <c r="E83" s="209"/>
      <c r="F83" s="220"/>
      <c r="G83" s="209"/>
      <c r="H83" s="170"/>
    </row>
    <row r="84" spans="1:8" ht="12.75">
      <c r="A84" s="209"/>
      <c r="B84" s="209"/>
      <c r="C84" s="209"/>
      <c r="D84" s="209"/>
      <c r="E84" s="209"/>
      <c r="F84" s="220"/>
      <c r="G84" s="209"/>
      <c r="H84" s="170"/>
    </row>
    <row r="85" spans="1:8" ht="12.75">
      <c r="A85" s="209"/>
      <c r="B85" s="209"/>
      <c r="C85" s="209"/>
      <c r="D85" s="209"/>
      <c r="E85" s="209"/>
      <c r="F85" s="220"/>
      <c r="G85" s="209"/>
      <c r="H85" s="170"/>
    </row>
    <row r="86" spans="1:8" ht="12.75">
      <c r="A86" s="209"/>
      <c r="B86" s="209"/>
      <c r="C86" s="209"/>
      <c r="D86" s="209"/>
      <c r="E86" s="209"/>
      <c r="F86" s="220"/>
      <c r="G86" s="209"/>
      <c r="H86" s="170"/>
    </row>
    <row r="87" spans="1:8" ht="13.5" thickBot="1">
      <c r="A87" s="209"/>
      <c r="B87" s="210"/>
      <c r="C87" s="210"/>
      <c r="D87" s="210"/>
      <c r="E87" s="210"/>
      <c r="F87" s="346"/>
      <c r="G87" s="209"/>
      <c r="H87" s="170"/>
    </row>
    <row r="88" spans="1:8" ht="13.5" thickTop="1">
      <c r="A88" s="150" t="s">
        <v>853</v>
      </c>
      <c r="B88" s="48"/>
      <c r="C88" s="48"/>
      <c r="D88" s="48"/>
      <c r="E88" s="211" t="s">
        <v>855</v>
      </c>
      <c r="F88" s="209"/>
      <c r="G88" s="150" t="s">
        <v>249</v>
      </c>
      <c r="H88" s="170"/>
    </row>
    <row r="89" spans="1:8" ht="12.75">
      <c r="A89" s="211" t="s">
        <v>852</v>
      </c>
      <c r="B89" s="48" t="s">
        <v>854</v>
      </c>
      <c r="C89" s="48"/>
      <c r="D89" s="48"/>
      <c r="E89" s="211" t="s">
        <v>570</v>
      </c>
      <c r="F89" s="209"/>
      <c r="G89" s="211" t="s">
        <v>570</v>
      </c>
      <c r="H89" s="170"/>
    </row>
    <row r="90" spans="1:8" ht="13.5" thickBot="1">
      <c r="A90" s="175"/>
      <c r="B90" s="212"/>
      <c r="C90" s="212"/>
      <c r="D90" s="212"/>
      <c r="E90" s="175"/>
      <c r="F90" s="173" t="s">
        <v>588</v>
      </c>
      <c r="G90" s="175" t="s">
        <v>590</v>
      </c>
      <c r="H90" s="170"/>
    </row>
    <row r="91" spans="1:8" ht="14.25" thickBot="1" thickTop="1">
      <c r="A91" s="213" t="s">
        <v>545</v>
      </c>
      <c r="B91" s="214" t="s">
        <v>546</v>
      </c>
      <c r="C91" s="214"/>
      <c r="D91" s="214"/>
      <c r="E91" s="213" t="s">
        <v>547</v>
      </c>
      <c r="F91" s="207" t="s">
        <v>818</v>
      </c>
      <c r="G91" s="213" t="s">
        <v>27</v>
      </c>
      <c r="H91" s="170"/>
    </row>
    <row r="92" spans="1:8" ht="12.75">
      <c r="A92" s="211"/>
      <c r="B92" s="228"/>
      <c r="C92" s="206"/>
      <c r="D92" s="206"/>
      <c r="E92" s="211"/>
      <c r="F92" s="220"/>
      <c r="G92" s="211"/>
      <c r="H92" s="170"/>
    </row>
    <row r="93" spans="1:8" ht="12.75">
      <c r="A93" s="218" t="s">
        <v>576</v>
      </c>
      <c r="B93" s="230" t="s">
        <v>75</v>
      </c>
      <c r="C93" s="231"/>
      <c r="D93" s="231"/>
      <c r="E93" s="279">
        <v>1413647.56</v>
      </c>
      <c r="F93" s="221">
        <v>15340</v>
      </c>
      <c r="G93" s="279">
        <f>SUM(E93+F93)</f>
        <v>1428987.56</v>
      </c>
      <c r="H93" s="170"/>
    </row>
    <row r="94" spans="1:8" ht="12.75">
      <c r="A94" s="218"/>
      <c r="B94" s="230" t="s">
        <v>521</v>
      </c>
      <c r="C94" s="231"/>
      <c r="D94" s="231"/>
      <c r="E94" s="279"/>
      <c r="F94" s="221"/>
      <c r="G94" s="279"/>
      <c r="H94" s="170"/>
    </row>
    <row r="95" spans="1:8" ht="12.75">
      <c r="A95" s="218"/>
      <c r="B95" s="230" t="s">
        <v>611</v>
      </c>
      <c r="C95" s="231"/>
      <c r="D95" s="231"/>
      <c r="E95" s="279"/>
      <c r="F95" s="221"/>
      <c r="G95" s="279"/>
      <c r="H95" s="170"/>
    </row>
    <row r="96" spans="1:8" ht="12.75">
      <c r="A96" s="218"/>
      <c r="B96" s="230" t="s">
        <v>612</v>
      </c>
      <c r="C96" s="231"/>
      <c r="D96" s="231"/>
      <c r="E96" s="279"/>
      <c r="F96" s="221"/>
      <c r="G96" s="279"/>
      <c r="H96" s="170"/>
    </row>
    <row r="97" spans="1:8" ht="12.75">
      <c r="A97" s="218"/>
      <c r="B97" s="230" t="s">
        <v>101</v>
      </c>
      <c r="C97" s="231"/>
      <c r="D97" s="231"/>
      <c r="E97" s="279"/>
      <c r="F97" s="221"/>
      <c r="G97" s="279"/>
      <c r="H97" s="170"/>
    </row>
    <row r="98" spans="1:8" ht="12.75">
      <c r="A98" s="218"/>
      <c r="B98" s="230" t="s">
        <v>332</v>
      </c>
      <c r="C98" s="231"/>
      <c r="D98" s="231"/>
      <c r="E98" s="279"/>
      <c r="F98" s="221"/>
      <c r="G98" s="279"/>
      <c r="H98" s="170"/>
    </row>
    <row r="99" spans="1:8" ht="12.75">
      <c r="A99" s="218"/>
      <c r="B99" s="230" t="s">
        <v>331</v>
      </c>
      <c r="C99" s="231"/>
      <c r="D99" s="231"/>
      <c r="E99" s="279"/>
      <c r="F99" s="221"/>
      <c r="G99" s="279"/>
      <c r="H99" s="170"/>
    </row>
    <row r="100" spans="1:8" ht="12.75">
      <c r="A100" s="218" t="s">
        <v>604</v>
      </c>
      <c r="B100" s="230" t="s">
        <v>613</v>
      </c>
      <c r="C100" s="231"/>
      <c r="D100" s="231"/>
      <c r="E100" s="279">
        <v>375127.49</v>
      </c>
      <c r="F100" s="221"/>
      <c r="G100" s="279">
        <f>SUM(E100+F100)</f>
        <v>375127.49</v>
      </c>
      <c r="H100" s="170"/>
    </row>
    <row r="101" spans="1:8" ht="12.75">
      <c r="A101" s="218"/>
      <c r="B101" s="230" t="s">
        <v>614</v>
      </c>
      <c r="C101" s="231"/>
      <c r="D101" s="231"/>
      <c r="E101" s="279"/>
      <c r="F101" s="221"/>
      <c r="G101" s="279"/>
      <c r="H101" s="170"/>
    </row>
    <row r="102" spans="1:8" ht="12.75">
      <c r="A102" s="218" t="s">
        <v>605</v>
      </c>
      <c r="B102" s="230" t="s">
        <v>613</v>
      </c>
      <c r="C102" s="231"/>
      <c r="D102" s="231"/>
      <c r="E102" s="279">
        <v>50017</v>
      </c>
      <c r="F102" s="221"/>
      <c r="G102" s="279">
        <f>SUM(E102+F102)</f>
        <v>50017</v>
      </c>
      <c r="H102" s="170"/>
    </row>
    <row r="103" spans="1:8" ht="12.75">
      <c r="A103" s="234"/>
      <c r="B103" s="235" t="s">
        <v>614</v>
      </c>
      <c r="C103" s="236"/>
      <c r="D103" s="236"/>
      <c r="E103" s="234"/>
      <c r="F103" s="238"/>
      <c r="G103" s="314"/>
      <c r="H103" s="170"/>
    </row>
    <row r="104" spans="1:8" ht="12.75">
      <c r="A104" s="218" t="s">
        <v>577</v>
      </c>
      <c r="B104" s="230" t="s">
        <v>465</v>
      </c>
      <c r="C104" s="231"/>
      <c r="D104" s="231"/>
      <c r="E104" s="279">
        <f>SUM(E93:E103)</f>
        <v>1838792.05</v>
      </c>
      <c r="F104" s="221">
        <f>SUM(F93:F103)</f>
        <v>15340</v>
      </c>
      <c r="G104" s="279">
        <f>SUM(E104+F104)</f>
        <v>1854132.05</v>
      </c>
      <c r="H104" s="170"/>
    </row>
    <row r="105" spans="1:8" ht="12.75">
      <c r="A105" s="218"/>
      <c r="B105" s="230"/>
      <c r="C105" s="231"/>
      <c r="D105" s="231"/>
      <c r="E105" s="218"/>
      <c r="F105" s="206"/>
      <c r="G105" s="211"/>
      <c r="H105" s="170"/>
    </row>
    <row r="106" spans="1:8" ht="12.75">
      <c r="A106" s="218" t="s">
        <v>849</v>
      </c>
      <c r="B106" s="230" t="s">
        <v>682</v>
      </c>
      <c r="C106" s="231"/>
      <c r="D106" s="231"/>
      <c r="E106" s="279">
        <v>9744</v>
      </c>
      <c r="F106" s="51"/>
      <c r="G106" s="279">
        <f>SUM(E106+F106)</f>
        <v>9744</v>
      </c>
      <c r="H106" s="170"/>
    </row>
    <row r="107" spans="1:8" ht="12.75">
      <c r="A107" s="239" t="s">
        <v>251</v>
      </c>
      <c r="B107" s="240" t="s">
        <v>528</v>
      </c>
      <c r="C107" s="241"/>
      <c r="D107" s="241"/>
      <c r="E107" s="310">
        <v>21</v>
      </c>
      <c r="F107" s="328"/>
      <c r="G107" s="278">
        <f>SUM(E107+F107)</f>
        <v>21</v>
      </c>
      <c r="H107" s="170"/>
    </row>
    <row r="108" spans="1:8" ht="12.75">
      <c r="A108" s="215" t="s">
        <v>831</v>
      </c>
      <c r="B108" s="246" t="s">
        <v>832</v>
      </c>
      <c r="C108" s="209"/>
      <c r="D108" s="209"/>
      <c r="E108" s="216">
        <f>SUM(E106:E107)</f>
        <v>9765</v>
      </c>
      <c r="F108" s="257">
        <f>SUM(F106:F107)</f>
        <v>0</v>
      </c>
      <c r="G108" s="279">
        <f>SUM(E108+F108)</f>
        <v>9765</v>
      </c>
      <c r="H108" s="170"/>
    </row>
    <row r="109" spans="1:8" ht="13.5" thickBot="1">
      <c r="A109" s="249"/>
      <c r="B109" s="250"/>
      <c r="C109" s="127"/>
      <c r="D109" s="127"/>
      <c r="E109" s="281"/>
      <c r="F109" s="253"/>
      <c r="G109" s="281"/>
      <c r="H109" s="170"/>
    </row>
    <row r="110" spans="1:8" ht="12.75">
      <c r="A110" s="143" t="s">
        <v>859</v>
      </c>
      <c r="B110" s="255" t="s">
        <v>860</v>
      </c>
      <c r="C110" s="48"/>
      <c r="D110" s="48"/>
      <c r="E110" s="159">
        <f>SUM(E104+E108)</f>
        <v>1848557.05</v>
      </c>
      <c r="F110" s="145">
        <f>SUM(F104+F108)</f>
        <v>15340</v>
      </c>
      <c r="G110" s="185">
        <f>SUM(E110+F110)</f>
        <v>1863897.05</v>
      </c>
      <c r="H110" s="170"/>
    </row>
    <row r="111" spans="1:8" ht="12.75">
      <c r="A111" s="215"/>
      <c r="B111" s="246"/>
      <c r="C111" s="209"/>
      <c r="D111" s="209"/>
      <c r="E111" s="311"/>
      <c r="F111" s="257"/>
      <c r="G111" s="216"/>
      <c r="H111" s="170"/>
    </row>
    <row r="112" spans="1:8" ht="12.75">
      <c r="A112" s="215" t="s">
        <v>833</v>
      </c>
      <c r="B112" s="246" t="s">
        <v>522</v>
      </c>
      <c r="C112" s="209"/>
      <c r="D112" s="209"/>
      <c r="E112" s="216">
        <v>400</v>
      </c>
      <c r="F112" s="257"/>
      <c r="G112" s="279">
        <f aca="true" t="shared" si="0" ref="G112:G126">SUM(E112+F112)</f>
        <v>400</v>
      </c>
      <c r="H112" s="170"/>
    </row>
    <row r="113" spans="1:8" ht="12.75">
      <c r="A113" s="215" t="s">
        <v>579</v>
      </c>
      <c r="B113" s="246" t="s">
        <v>580</v>
      </c>
      <c r="C113" s="209"/>
      <c r="D113" s="209"/>
      <c r="E113" s="216">
        <v>50316</v>
      </c>
      <c r="F113" s="257"/>
      <c r="G113" s="279">
        <f t="shared" si="0"/>
        <v>50316</v>
      </c>
      <c r="H113" s="170"/>
    </row>
    <row r="114" spans="1:8" ht="12.75">
      <c r="A114" s="215" t="s">
        <v>581</v>
      </c>
      <c r="B114" s="246" t="s">
        <v>582</v>
      </c>
      <c r="C114" s="209"/>
      <c r="D114" s="209"/>
      <c r="E114" s="216">
        <v>2608</v>
      </c>
      <c r="F114" s="257"/>
      <c r="G114" s="279">
        <f t="shared" si="0"/>
        <v>2608</v>
      </c>
      <c r="H114" s="170"/>
    </row>
    <row r="115" spans="1:8" ht="12.75">
      <c r="A115" s="215" t="s">
        <v>583</v>
      </c>
      <c r="B115" s="246" t="s">
        <v>584</v>
      </c>
      <c r="C115" s="209"/>
      <c r="D115" s="209"/>
      <c r="E115" s="216">
        <v>9119</v>
      </c>
      <c r="F115" s="257"/>
      <c r="G115" s="279">
        <f t="shared" si="0"/>
        <v>9119</v>
      </c>
      <c r="H115" s="170"/>
    </row>
    <row r="116" spans="1:8" ht="12.75">
      <c r="A116" s="215" t="s">
        <v>292</v>
      </c>
      <c r="B116" s="246" t="s">
        <v>373</v>
      </c>
      <c r="C116" s="209"/>
      <c r="D116" s="209"/>
      <c r="E116" s="216">
        <v>1000</v>
      </c>
      <c r="F116" s="257"/>
      <c r="G116" s="279">
        <f t="shared" si="0"/>
        <v>1000</v>
      </c>
      <c r="H116" s="170"/>
    </row>
    <row r="117" spans="1:8" ht="12.75">
      <c r="A117" s="215" t="s">
        <v>585</v>
      </c>
      <c r="B117" s="246" t="s">
        <v>586</v>
      </c>
      <c r="C117" s="209"/>
      <c r="D117" s="209"/>
      <c r="E117" s="216">
        <v>1297</v>
      </c>
      <c r="F117" s="257"/>
      <c r="G117" s="279">
        <f t="shared" si="0"/>
        <v>1297</v>
      </c>
      <c r="H117" s="170"/>
    </row>
    <row r="118" spans="1:8" ht="12.75">
      <c r="A118" s="215" t="s">
        <v>587</v>
      </c>
      <c r="B118" s="246" t="s">
        <v>574</v>
      </c>
      <c r="C118" s="209"/>
      <c r="D118" s="209"/>
      <c r="E118" s="216">
        <v>11500</v>
      </c>
      <c r="F118" s="257"/>
      <c r="G118" s="279">
        <f t="shared" si="0"/>
        <v>11500</v>
      </c>
      <c r="H118" s="170"/>
    </row>
    <row r="119" spans="1:8" ht="12.75">
      <c r="A119" s="215" t="s">
        <v>617</v>
      </c>
      <c r="B119" s="246" t="s">
        <v>618</v>
      </c>
      <c r="C119" s="209"/>
      <c r="D119" s="209"/>
      <c r="E119" s="216">
        <v>175000</v>
      </c>
      <c r="F119" s="257"/>
      <c r="G119" s="279">
        <f t="shared" si="0"/>
        <v>175000</v>
      </c>
      <c r="H119" s="170"/>
    </row>
    <row r="120" spans="1:8" ht="12.75">
      <c r="A120" s="215" t="s">
        <v>619</v>
      </c>
      <c r="B120" s="246" t="s">
        <v>575</v>
      </c>
      <c r="C120" s="209"/>
      <c r="D120" s="209"/>
      <c r="E120" s="216">
        <v>25000</v>
      </c>
      <c r="F120" s="257"/>
      <c r="G120" s="279">
        <f t="shared" si="0"/>
        <v>25000</v>
      </c>
      <c r="H120" s="170"/>
    </row>
    <row r="121" spans="1:8" ht="12.75">
      <c r="A121" s="215" t="s">
        <v>390</v>
      </c>
      <c r="B121" s="246" t="s">
        <v>391</v>
      </c>
      <c r="C121" s="209"/>
      <c r="D121" s="209"/>
      <c r="E121" s="216">
        <v>200</v>
      </c>
      <c r="F121" s="257"/>
      <c r="G121" s="279">
        <f t="shared" si="0"/>
        <v>200</v>
      </c>
      <c r="H121" s="170"/>
    </row>
    <row r="122" spans="1:8" ht="12.75">
      <c r="A122" s="215" t="s">
        <v>620</v>
      </c>
      <c r="B122" s="246" t="s">
        <v>621</v>
      </c>
      <c r="C122" s="209"/>
      <c r="D122" s="209"/>
      <c r="E122" s="216">
        <v>45000</v>
      </c>
      <c r="F122" s="257"/>
      <c r="G122" s="279">
        <f t="shared" si="0"/>
        <v>45000</v>
      </c>
      <c r="H122" s="170"/>
    </row>
    <row r="123" spans="1:8" ht="12.75">
      <c r="A123" s="215" t="s">
        <v>179</v>
      </c>
      <c r="B123" s="258" t="s">
        <v>622</v>
      </c>
      <c r="C123" s="209"/>
      <c r="D123" s="209"/>
      <c r="E123" s="216">
        <v>100</v>
      </c>
      <c r="F123" s="209"/>
      <c r="G123" s="279">
        <f t="shared" si="0"/>
        <v>100</v>
      </c>
      <c r="H123" s="170"/>
    </row>
    <row r="124" spans="1:8" ht="12.75">
      <c r="A124" s="215" t="s">
        <v>623</v>
      </c>
      <c r="B124" s="246" t="s">
        <v>624</v>
      </c>
      <c r="C124" s="209"/>
      <c r="D124" s="209"/>
      <c r="E124" s="216">
        <v>28600</v>
      </c>
      <c r="F124" s="257"/>
      <c r="G124" s="279">
        <f t="shared" si="0"/>
        <v>28600</v>
      </c>
      <c r="H124" s="170"/>
    </row>
    <row r="125" spans="1:8" ht="12.75">
      <c r="A125" s="215" t="s">
        <v>625</v>
      </c>
      <c r="B125" s="246" t="s">
        <v>796</v>
      </c>
      <c r="C125" s="209"/>
      <c r="D125" s="209"/>
      <c r="E125" s="216">
        <v>3000</v>
      </c>
      <c r="F125" s="257"/>
      <c r="G125" s="278">
        <f t="shared" si="0"/>
        <v>3000</v>
      </c>
      <c r="H125" s="170"/>
    </row>
    <row r="126" spans="1:8" ht="12.75">
      <c r="A126" s="259" t="s">
        <v>552</v>
      </c>
      <c r="B126" s="260" t="s">
        <v>553</v>
      </c>
      <c r="C126" s="261"/>
      <c r="D126" s="261"/>
      <c r="E126" s="303">
        <f>SUM(E112:E125)</f>
        <v>353140</v>
      </c>
      <c r="F126" s="296">
        <f>SUM(F112:F125)</f>
        <v>0</v>
      </c>
      <c r="G126" s="279">
        <f t="shared" si="0"/>
        <v>353140</v>
      </c>
      <c r="H126" s="170"/>
    </row>
    <row r="127" spans="1:8" ht="13.5" thickBot="1">
      <c r="A127" s="222"/>
      <c r="B127" s="264"/>
      <c r="C127" s="223"/>
      <c r="D127" s="223"/>
      <c r="E127" s="312"/>
      <c r="F127" s="267"/>
      <c r="G127" s="224"/>
      <c r="H127" s="170"/>
    </row>
    <row r="128" spans="1:8" ht="12.75">
      <c r="A128" s="47">
        <v>400</v>
      </c>
      <c r="B128" s="255" t="s">
        <v>797</v>
      </c>
      <c r="C128" s="48"/>
      <c r="D128" s="48"/>
      <c r="E128" s="159">
        <f>SUM(E126)</f>
        <v>353140</v>
      </c>
      <c r="F128" s="145">
        <f>SUM(F126)</f>
        <v>0</v>
      </c>
      <c r="G128" s="185">
        <f>SUM(E128+F128)</f>
        <v>353140</v>
      </c>
      <c r="H128" s="170"/>
    </row>
    <row r="129" spans="1:8" ht="12.75">
      <c r="A129" s="215"/>
      <c r="B129" s="246"/>
      <c r="C129" s="209"/>
      <c r="D129" s="209"/>
      <c r="E129" s="311"/>
      <c r="F129" s="257"/>
      <c r="G129" s="216"/>
      <c r="H129" s="170"/>
    </row>
    <row r="130" spans="1:8" ht="12.75">
      <c r="A130" s="215" t="s">
        <v>76</v>
      </c>
      <c r="B130" s="246" t="s">
        <v>77</v>
      </c>
      <c r="C130" s="209"/>
      <c r="D130" s="209"/>
      <c r="E130" s="216">
        <v>90000</v>
      </c>
      <c r="F130" s="257"/>
      <c r="G130" s="279">
        <f>SUM(E130+F130)</f>
        <v>90000</v>
      </c>
      <c r="H130" s="170"/>
    </row>
    <row r="131" spans="1:8" ht="12.75">
      <c r="A131" s="239"/>
      <c r="B131" s="240" t="s">
        <v>78</v>
      </c>
      <c r="C131" s="241"/>
      <c r="D131" s="241"/>
      <c r="E131" s="331"/>
      <c r="F131" s="269"/>
      <c r="G131" s="310"/>
      <c r="H131" s="170"/>
    </row>
    <row r="132" spans="1:8" ht="12.75">
      <c r="A132" s="215" t="s">
        <v>79</v>
      </c>
      <c r="B132" s="246" t="s">
        <v>80</v>
      </c>
      <c r="C132" s="209"/>
      <c r="D132" s="209"/>
      <c r="E132" s="216">
        <f>SUM(E130:E131)</f>
        <v>90000</v>
      </c>
      <c r="F132" s="216">
        <f>SUM(F130:F131)</f>
        <v>0</v>
      </c>
      <c r="G132" s="279">
        <f>SUM(E132+F132)</f>
        <v>90000</v>
      </c>
      <c r="H132" s="170"/>
    </row>
    <row r="133" spans="1:8" ht="12.75">
      <c r="A133" s="215"/>
      <c r="B133" s="246"/>
      <c r="C133" s="209"/>
      <c r="D133" s="209"/>
      <c r="E133" s="311"/>
      <c r="F133" s="257"/>
      <c r="G133" s="216"/>
      <c r="H133" s="170"/>
    </row>
    <row r="134" spans="1:8" ht="12.75">
      <c r="A134" s="215" t="s">
        <v>392</v>
      </c>
      <c r="B134" s="246" t="s">
        <v>393</v>
      </c>
      <c r="C134" s="209"/>
      <c r="D134" s="209"/>
      <c r="E134" s="216">
        <v>100000</v>
      </c>
      <c r="F134" s="257"/>
      <c r="G134" s="279">
        <f>SUM(E134+F134)</f>
        <v>100000</v>
      </c>
      <c r="H134" s="170"/>
    </row>
    <row r="135" spans="1:8" ht="12.75">
      <c r="A135" s="239"/>
      <c r="B135" s="268" t="s">
        <v>394</v>
      </c>
      <c r="C135" s="241"/>
      <c r="D135" s="241"/>
      <c r="E135" s="310"/>
      <c r="F135" s="244"/>
      <c r="G135" s="310"/>
      <c r="H135" s="170"/>
    </row>
    <row r="136" spans="1:8" ht="12.75">
      <c r="A136" s="218" t="s">
        <v>289</v>
      </c>
      <c r="B136" s="230" t="s">
        <v>290</v>
      </c>
      <c r="C136" s="231"/>
      <c r="D136" s="231"/>
      <c r="E136" s="279">
        <f>SUM(E134:E135)</f>
        <v>100000</v>
      </c>
      <c r="F136" s="221">
        <f>SUM(F134:F135)</f>
        <v>0</v>
      </c>
      <c r="G136" s="279">
        <f>SUM(E136+F136)</f>
        <v>100000</v>
      </c>
      <c r="H136" s="170"/>
    </row>
    <row r="137" spans="1:8" ht="12.75">
      <c r="A137" s="211"/>
      <c r="B137" s="228"/>
      <c r="C137" s="206"/>
      <c r="D137" s="206"/>
      <c r="E137" s="313"/>
      <c r="F137" s="206"/>
      <c r="G137" s="211"/>
      <c r="H137" s="170"/>
    </row>
    <row r="138" spans="1:8" ht="12.75">
      <c r="A138" s="49" t="s">
        <v>81</v>
      </c>
      <c r="B138" s="66" t="s">
        <v>580</v>
      </c>
      <c r="C138" s="50"/>
      <c r="D138" s="50"/>
      <c r="E138" s="45">
        <v>71928</v>
      </c>
      <c r="F138" s="51"/>
      <c r="G138" s="279">
        <f aca="true" t="shared" si="1" ref="G138:G146">SUM(E138+F138)</f>
        <v>71928</v>
      </c>
      <c r="H138" s="170"/>
    </row>
    <row r="139" spans="1:8" ht="12.75">
      <c r="A139" s="49" t="s">
        <v>82</v>
      </c>
      <c r="B139" s="66" t="s">
        <v>584</v>
      </c>
      <c r="C139" s="50"/>
      <c r="D139" s="50"/>
      <c r="E139" s="45">
        <v>12394</v>
      </c>
      <c r="F139" s="51"/>
      <c r="G139" s="279">
        <f t="shared" si="1"/>
        <v>12394</v>
      </c>
      <c r="H139" s="170"/>
    </row>
    <row r="140" spans="1:8" ht="12.75">
      <c r="A140" s="49" t="s">
        <v>83</v>
      </c>
      <c r="B140" s="66" t="s">
        <v>586</v>
      </c>
      <c r="C140" s="50"/>
      <c r="D140" s="50"/>
      <c r="E140" s="45">
        <v>1763</v>
      </c>
      <c r="F140" s="343"/>
      <c r="G140" s="279">
        <f t="shared" si="1"/>
        <v>1763</v>
      </c>
      <c r="H140" s="170"/>
    </row>
    <row r="141" spans="1:8" ht="12.75">
      <c r="A141" s="215" t="s">
        <v>626</v>
      </c>
      <c r="B141" s="246" t="s">
        <v>574</v>
      </c>
      <c r="C141" s="209"/>
      <c r="D141" s="209"/>
      <c r="E141" s="216">
        <v>34000</v>
      </c>
      <c r="F141" s="257"/>
      <c r="G141" s="279">
        <f t="shared" si="1"/>
        <v>34000</v>
      </c>
      <c r="H141" s="170"/>
    </row>
    <row r="142" spans="1:8" ht="12.75">
      <c r="A142" s="215" t="s">
        <v>627</v>
      </c>
      <c r="B142" s="246" t="s">
        <v>575</v>
      </c>
      <c r="C142" s="209"/>
      <c r="D142" s="209"/>
      <c r="E142" s="216">
        <v>17500</v>
      </c>
      <c r="F142" s="257"/>
      <c r="G142" s="279">
        <f t="shared" si="1"/>
        <v>17500</v>
      </c>
      <c r="H142" s="170"/>
    </row>
    <row r="143" spans="1:8" ht="12.75">
      <c r="A143" s="215" t="s">
        <v>628</v>
      </c>
      <c r="B143" s="246" t="s">
        <v>621</v>
      </c>
      <c r="C143" s="209"/>
      <c r="D143" s="209"/>
      <c r="E143" s="216">
        <v>287000</v>
      </c>
      <c r="F143" s="257"/>
      <c r="G143" s="279">
        <f t="shared" si="1"/>
        <v>287000</v>
      </c>
      <c r="H143" s="170"/>
    </row>
    <row r="144" spans="1:8" ht="12.75">
      <c r="A144" s="215" t="s">
        <v>371</v>
      </c>
      <c r="B144" s="246" t="s">
        <v>310</v>
      </c>
      <c r="C144" s="209"/>
      <c r="D144" s="209"/>
      <c r="E144" s="216">
        <v>750</v>
      </c>
      <c r="F144" s="257"/>
      <c r="G144" s="279">
        <f t="shared" si="1"/>
        <v>750</v>
      </c>
      <c r="H144" s="170"/>
    </row>
    <row r="145" spans="1:8" ht="12.75">
      <c r="A145" s="215" t="s">
        <v>513</v>
      </c>
      <c r="B145" s="246" t="s">
        <v>796</v>
      </c>
      <c r="C145" s="209"/>
      <c r="D145" s="209"/>
      <c r="E145" s="216">
        <v>5095</v>
      </c>
      <c r="F145" s="257"/>
      <c r="G145" s="279">
        <f t="shared" si="1"/>
        <v>5095</v>
      </c>
      <c r="H145" s="170"/>
    </row>
    <row r="146" spans="1:8" ht="12.75">
      <c r="A146" s="215" t="s">
        <v>629</v>
      </c>
      <c r="B146" s="246" t="s">
        <v>311</v>
      </c>
      <c r="C146" s="209"/>
      <c r="D146" s="209"/>
      <c r="E146" s="216">
        <v>720000</v>
      </c>
      <c r="F146" s="257"/>
      <c r="G146" s="279">
        <f t="shared" si="1"/>
        <v>720000</v>
      </c>
      <c r="H146" s="170"/>
    </row>
    <row r="147" spans="1:8" ht="12.75">
      <c r="A147" s="215"/>
      <c r="B147" s="246" t="s">
        <v>510</v>
      </c>
      <c r="C147" s="209"/>
      <c r="D147" s="209"/>
      <c r="E147" s="216"/>
      <c r="F147" s="257"/>
      <c r="G147" s="279"/>
      <c r="H147" s="170"/>
    </row>
    <row r="148" spans="1:8" ht="12.75">
      <c r="A148" s="239"/>
      <c r="B148" s="240" t="s">
        <v>511</v>
      </c>
      <c r="C148" s="241"/>
      <c r="D148" s="241"/>
      <c r="E148" s="310"/>
      <c r="F148" s="244"/>
      <c r="G148" s="310"/>
      <c r="H148" s="170"/>
    </row>
    <row r="149" spans="1:8" ht="12.75">
      <c r="A149" s="215" t="s">
        <v>798</v>
      </c>
      <c r="B149" s="246" t="s">
        <v>851</v>
      </c>
      <c r="C149" s="209"/>
      <c r="D149" s="209"/>
      <c r="E149" s="216">
        <f>SUM(E138:E148)</f>
        <v>1150430</v>
      </c>
      <c r="F149" s="216">
        <f>SUM(F138:F148)</f>
        <v>0</v>
      </c>
      <c r="G149" s="279">
        <f>SUM(E149+F149)</f>
        <v>1150430</v>
      </c>
      <c r="H149" s="170"/>
    </row>
    <row r="150" spans="1:8" ht="12.75">
      <c r="A150" s="215"/>
      <c r="B150" s="246"/>
      <c r="C150" s="209"/>
      <c r="D150" s="209"/>
      <c r="E150" s="216"/>
      <c r="F150" s="257"/>
      <c r="G150" s="216"/>
      <c r="H150" s="170"/>
    </row>
    <row r="151" spans="1:8" ht="12.75">
      <c r="A151" s="215" t="s">
        <v>315</v>
      </c>
      <c r="B151" s="246" t="s">
        <v>466</v>
      </c>
      <c r="C151" s="209"/>
      <c r="D151" s="209"/>
      <c r="E151" s="216">
        <v>450000</v>
      </c>
      <c r="F151" s="257"/>
      <c r="G151" s="279">
        <f>SUM(E151+F151)</f>
        <v>450000</v>
      </c>
      <c r="H151" s="170"/>
    </row>
    <row r="152" spans="1:8" ht="12.75">
      <c r="A152" s="239" t="s">
        <v>316</v>
      </c>
      <c r="B152" s="240" t="s">
        <v>466</v>
      </c>
      <c r="C152" s="241"/>
      <c r="D152" s="241"/>
      <c r="E152" s="310">
        <v>244362</v>
      </c>
      <c r="F152" s="244"/>
      <c r="G152" s="278">
        <f>SUM(E152+F152)</f>
        <v>244362</v>
      </c>
      <c r="H152" s="170"/>
    </row>
    <row r="153" spans="1:8" ht="12.75">
      <c r="A153" s="215" t="s">
        <v>467</v>
      </c>
      <c r="B153" s="246" t="s">
        <v>858</v>
      </c>
      <c r="C153" s="209"/>
      <c r="D153" s="209"/>
      <c r="E153" s="216">
        <f>SUM(E151:E152)</f>
        <v>694362</v>
      </c>
      <c r="F153" s="257">
        <f>SUM(F151:F152)</f>
        <v>0</v>
      </c>
      <c r="G153" s="279">
        <f>SUM(E153+F153)</f>
        <v>694362</v>
      </c>
      <c r="H153" s="170"/>
    </row>
    <row r="154" spans="1:8" ht="13.5" thickBot="1">
      <c r="A154" s="222"/>
      <c r="B154" s="264"/>
      <c r="C154" s="223"/>
      <c r="D154" s="223"/>
      <c r="E154" s="224"/>
      <c r="F154" s="264"/>
      <c r="G154" s="222"/>
      <c r="H154" s="170"/>
    </row>
    <row r="155" spans="1:8" ht="12.75">
      <c r="A155" s="47">
        <v>600</v>
      </c>
      <c r="B155" s="255" t="s">
        <v>571</v>
      </c>
      <c r="C155" s="48"/>
      <c r="D155" s="48"/>
      <c r="E155" s="159">
        <f>SUM(E132+E136+E149+E153)</f>
        <v>2034792</v>
      </c>
      <c r="F155" s="159">
        <f>SUM(F132+F136+F149+F153)</f>
        <v>0</v>
      </c>
      <c r="G155" s="185">
        <f>SUM(E155+F155)</f>
        <v>2034792</v>
      </c>
      <c r="H155" s="170"/>
    </row>
    <row r="156" spans="1:8" ht="12.75">
      <c r="A156" s="215"/>
      <c r="B156" s="246"/>
      <c r="C156" s="209"/>
      <c r="D156" s="209"/>
      <c r="E156" s="216"/>
      <c r="F156" s="246"/>
      <c r="G156" s="215"/>
      <c r="H156" s="170"/>
    </row>
    <row r="157" spans="1:8" ht="12.75">
      <c r="A157" s="239" t="s">
        <v>630</v>
      </c>
      <c r="B157" s="240" t="s">
        <v>621</v>
      </c>
      <c r="C157" s="241"/>
      <c r="D157" s="241"/>
      <c r="E157" s="310">
        <v>58200</v>
      </c>
      <c r="F157" s="328"/>
      <c r="G157" s="278">
        <f>SUM(E157+F157)</f>
        <v>58200</v>
      </c>
      <c r="H157" s="170"/>
    </row>
    <row r="158" spans="1:8" ht="12.75">
      <c r="A158" s="215" t="s">
        <v>864</v>
      </c>
      <c r="B158" s="246" t="s">
        <v>865</v>
      </c>
      <c r="C158" s="209"/>
      <c r="D158" s="209"/>
      <c r="E158" s="216">
        <f>SUM(E157)</f>
        <v>58200</v>
      </c>
      <c r="F158" s="342">
        <f>SUM(F157)</f>
        <v>0</v>
      </c>
      <c r="G158" s="279">
        <f>SUM(E158+F158)</f>
        <v>58200</v>
      </c>
      <c r="H158" s="170"/>
    </row>
    <row r="159" spans="1:8" ht="12.75">
      <c r="A159" s="47"/>
      <c r="B159" s="255"/>
      <c r="C159" s="48"/>
      <c r="D159" s="48"/>
      <c r="E159" s="159"/>
      <c r="F159" s="145"/>
      <c r="G159" s="159"/>
      <c r="H159" s="170"/>
    </row>
    <row r="160" spans="1:8" ht="12.75">
      <c r="A160" s="215" t="s">
        <v>834</v>
      </c>
      <c r="B160" s="246" t="s">
        <v>522</v>
      </c>
      <c r="C160" s="209"/>
      <c r="D160" s="209"/>
      <c r="E160" s="216">
        <v>300</v>
      </c>
      <c r="F160" s="272"/>
      <c r="G160" s="279">
        <f aca="true" t="shared" si="2" ref="G160:G181">SUM(E160+F160)</f>
        <v>300</v>
      </c>
      <c r="H160" s="170"/>
    </row>
    <row r="161" spans="1:8" ht="12.75">
      <c r="A161" s="215" t="s">
        <v>631</v>
      </c>
      <c r="B161" s="246" t="s">
        <v>580</v>
      </c>
      <c r="C161" s="209"/>
      <c r="D161" s="209"/>
      <c r="E161" s="216">
        <v>72642</v>
      </c>
      <c r="F161" s="257"/>
      <c r="G161" s="279">
        <f t="shared" si="2"/>
        <v>72642</v>
      </c>
      <c r="H161" s="170"/>
    </row>
    <row r="162" spans="1:8" ht="12.75">
      <c r="A162" s="215" t="s">
        <v>632</v>
      </c>
      <c r="B162" s="246" t="s">
        <v>582</v>
      </c>
      <c r="C162" s="209"/>
      <c r="D162" s="209"/>
      <c r="E162" s="216">
        <v>5450</v>
      </c>
      <c r="F162" s="272"/>
      <c r="G162" s="279">
        <f t="shared" si="2"/>
        <v>5450</v>
      </c>
      <c r="H162" s="170"/>
    </row>
    <row r="163" spans="1:8" ht="12.75">
      <c r="A163" s="215" t="s">
        <v>633</v>
      </c>
      <c r="B163" s="246" t="s">
        <v>584</v>
      </c>
      <c r="C163" s="209"/>
      <c r="D163" s="209"/>
      <c r="E163" s="216">
        <v>13456</v>
      </c>
      <c r="F163" s="272"/>
      <c r="G163" s="279">
        <f t="shared" si="2"/>
        <v>13456</v>
      </c>
      <c r="H163" s="170"/>
    </row>
    <row r="164" spans="1:8" ht="12.75">
      <c r="A164" s="215" t="s">
        <v>634</v>
      </c>
      <c r="B164" s="246" t="s">
        <v>586</v>
      </c>
      <c r="C164" s="209"/>
      <c r="D164" s="209"/>
      <c r="E164" s="216">
        <v>1914</v>
      </c>
      <c r="F164" s="272"/>
      <c r="G164" s="279">
        <f t="shared" si="2"/>
        <v>1914</v>
      </c>
      <c r="H164" s="170"/>
    </row>
    <row r="165" spans="1:8" ht="12.75">
      <c r="A165" s="215" t="s">
        <v>252</v>
      </c>
      <c r="B165" s="246" t="s">
        <v>373</v>
      </c>
      <c r="C165" s="209"/>
      <c r="D165" s="209"/>
      <c r="E165" s="216">
        <v>6000</v>
      </c>
      <c r="F165" s="257"/>
      <c r="G165" s="279">
        <f t="shared" si="2"/>
        <v>6000</v>
      </c>
      <c r="H165" s="170"/>
    </row>
    <row r="166" spans="1:8" ht="12.75">
      <c r="A166" s="215" t="s">
        <v>635</v>
      </c>
      <c r="B166" s="246" t="s">
        <v>574</v>
      </c>
      <c r="C166" s="209"/>
      <c r="D166" s="209"/>
      <c r="E166" s="216">
        <v>30000</v>
      </c>
      <c r="F166" s="257"/>
      <c r="G166" s="279">
        <f t="shared" si="2"/>
        <v>30000</v>
      </c>
      <c r="H166" s="170"/>
    </row>
    <row r="167" spans="1:8" ht="12.75">
      <c r="A167" s="215" t="s">
        <v>636</v>
      </c>
      <c r="B167" s="246" t="s">
        <v>618</v>
      </c>
      <c r="C167" s="209"/>
      <c r="D167" s="209"/>
      <c r="E167" s="216">
        <v>45100</v>
      </c>
      <c r="F167" s="209"/>
      <c r="G167" s="279">
        <f t="shared" si="2"/>
        <v>45100</v>
      </c>
      <c r="H167" s="170"/>
    </row>
    <row r="168" spans="1:8" ht="12.75">
      <c r="A168" s="246" t="s">
        <v>637</v>
      </c>
      <c r="B168" s="246" t="s">
        <v>575</v>
      </c>
      <c r="C168" s="209"/>
      <c r="D168" s="209"/>
      <c r="E168" s="216">
        <v>245020</v>
      </c>
      <c r="F168" s="257"/>
      <c r="G168" s="279">
        <f t="shared" si="2"/>
        <v>245020</v>
      </c>
      <c r="H168" s="170"/>
    </row>
    <row r="169" spans="1:8" ht="12.75">
      <c r="A169" s="246" t="s">
        <v>395</v>
      </c>
      <c r="B169" s="246" t="s">
        <v>391</v>
      </c>
      <c r="C169" s="209"/>
      <c r="D169" s="209"/>
      <c r="E169" s="216">
        <v>300</v>
      </c>
      <c r="F169" s="257"/>
      <c r="G169" s="279">
        <f t="shared" si="2"/>
        <v>300</v>
      </c>
      <c r="H169" s="170"/>
    </row>
    <row r="170" spans="1:8" ht="12.75">
      <c r="A170" s="215" t="s">
        <v>638</v>
      </c>
      <c r="B170" s="246" t="s">
        <v>621</v>
      </c>
      <c r="C170" s="209"/>
      <c r="D170" s="209"/>
      <c r="E170" s="216">
        <v>52500</v>
      </c>
      <c r="F170" s="257"/>
      <c r="G170" s="279">
        <f t="shared" si="2"/>
        <v>52500</v>
      </c>
      <c r="H170" s="170"/>
    </row>
    <row r="171" spans="1:8" ht="12.75">
      <c r="A171" s="239" t="s">
        <v>639</v>
      </c>
      <c r="B171" s="240" t="s">
        <v>622</v>
      </c>
      <c r="C171" s="241"/>
      <c r="D171" s="241"/>
      <c r="E171" s="310">
        <v>200</v>
      </c>
      <c r="F171" s="241"/>
      <c r="G171" s="278">
        <f t="shared" si="2"/>
        <v>200</v>
      </c>
      <c r="H171" s="170"/>
    </row>
    <row r="172" spans="1:8" ht="12.75">
      <c r="A172" s="209"/>
      <c r="B172" s="209"/>
      <c r="C172" s="209"/>
      <c r="D172" s="209"/>
      <c r="E172" s="257"/>
      <c r="F172" s="209"/>
      <c r="G172" s="221"/>
      <c r="H172" s="170"/>
    </row>
    <row r="173" spans="1:8" ht="13.5" thickBot="1">
      <c r="A173" s="210"/>
      <c r="B173" s="210"/>
      <c r="C173" s="210"/>
      <c r="D173" s="210"/>
      <c r="E173" s="210"/>
      <c r="F173" s="210"/>
      <c r="G173" s="210"/>
      <c r="H173" s="170"/>
    </row>
    <row r="174" spans="1:8" ht="13.5" thickTop="1">
      <c r="A174" s="150" t="s">
        <v>853</v>
      </c>
      <c r="B174" s="48"/>
      <c r="C174" s="48"/>
      <c r="D174" s="48"/>
      <c r="E174" s="150" t="s">
        <v>855</v>
      </c>
      <c r="F174" s="209"/>
      <c r="G174" s="150" t="s">
        <v>249</v>
      </c>
      <c r="H174" s="170"/>
    </row>
    <row r="175" spans="1:8" ht="12.75">
      <c r="A175" s="211" t="s">
        <v>852</v>
      </c>
      <c r="B175" s="48" t="s">
        <v>854</v>
      </c>
      <c r="C175" s="48"/>
      <c r="D175" s="48"/>
      <c r="E175" s="211" t="s">
        <v>570</v>
      </c>
      <c r="F175" s="209"/>
      <c r="G175" s="211" t="s">
        <v>570</v>
      </c>
      <c r="H175" s="170"/>
    </row>
    <row r="176" spans="1:8" ht="13.5" thickBot="1">
      <c r="A176" s="175"/>
      <c r="B176" s="212"/>
      <c r="C176" s="212"/>
      <c r="D176" s="212"/>
      <c r="E176" s="175"/>
      <c r="F176" s="173" t="s">
        <v>588</v>
      </c>
      <c r="G176" s="175" t="s">
        <v>590</v>
      </c>
      <c r="H176" s="170"/>
    </row>
    <row r="177" spans="1:8" ht="14.25" thickBot="1" thickTop="1">
      <c r="A177" s="213" t="s">
        <v>545</v>
      </c>
      <c r="B177" s="214" t="s">
        <v>546</v>
      </c>
      <c r="C177" s="214"/>
      <c r="D177" s="214"/>
      <c r="E177" s="213" t="s">
        <v>547</v>
      </c>
      <c r="F177" s="207" t="s">
        <v>818</v>
      </c>
      <c r="G177" s="213" t="s">
        <v>27</v>
      </c>
      <c r="H177" s="170"/>
    </row>
    <row r="178" spans="1:8" ht="12.75">
      <c r="A178" s="211"/>
      <c r="B178" s="206"/>
      <c r="C178" s="206"/>
      <c r="D178" s="206"/>
      <c r="E178" s="211"/>
      <c r="F178" s="206"/>
      <c r="G178" s="211"/>
      <c r="H178" s="170"/>
    </row>
    <row r="179" spans="1:8" ht="12.75">
      <c r="A179" s="215" t="s">
        <v>640</v>
      </c>
      <c r="B179" s="246" t="s">
        <v>624</v>
      </c>
      <c r="C179" s="209"/>
      <c r="D179" s="209"/>
      <c r="E179" s="216">
        <v>6100</v>
      </c>
      <c r="F179" s="272"/>
      <c r="G179" s="279">
        <f t="shared" si="2"/>
        <v>6100</v>
      </c>
      <c r="H179" s="170"/>
    </row>
    <row r="180" spans="1:8" ht="12.75">
      <c r="A180" s="239" t="s">
        <v>641</v>
      </c>
      <c r="B180" s="268" t="s">
        <v>642</v>
      </c>
      <c r="C180" s="241"/>
      <c r="D180" s="241"/>
      <c r="E180" s="310">
        <v>3000</v>
      </c>
      <c r="F180" s="315"/>
      <c r="G180" s="278">
        <f t="shared" si="2"/>
        <v>3000</v>
      </c>
      <c r="H180" s="170"/>
    </row>
    <row r="181" spans="1:8" ht="12.75">
      <c r="A181" s="215" t="s">
        <v>866</v>
      </c>
      <c r="B181" s="246" t="s">
        <v>858</v>
      </c>
      <c r="C181" s="209"/>
      <c r="D181" s="209"/>
      <c r="E181" s="216">
        <f>SUM(E160:E180)</f>
        <v>481982</v>
      </c>
      <c r="F181" s="216">
        <f>SUM(F160:F180)</f>
        <v>0</v>
      </c>
      <c r="G181" s="279">
        <f t="shared" si="2"/>
        <v>481982</v>
      </c>
      <c r="H181" s="170"/>
    </row>
    <row r="182" spans="1:8" ht="13.5" thickBot="1">
      <c r="A182" s="222"/>
      <c r="B182" s="264"/>
      <c r="C182" s="223"/>
      <c r="D182" s="223"/>
      <c r="E182" s="224"/>
      <c r="F182" s="264"/>
      <c r="G182" s="222"/>
      <c r="H182" s="170"/>
    </row>
    <row r="183" spans="1:8" ht="12.75">
      <c r="A183" s="273">
        <v>700</v>
      </c>
      <c r="B183" s="274" t="s">
        <v>867</v>
      </c>
      <c r="C183" s="275"/>
      <c r="D183" s="275"/>
      <c r="E183" s="276">
        <f>SUM(E158+E181)</f>
        <v>540182</v>
      </c>
      <c r="F183" s="276">
        <f>SUM(F158+F181)</f>
        <v>0</v>
      </c>
      <c r="G183" s="185">
        <f>SUM(E183+F183)</f>
        <v>540182</v>
      </c>
      <c r="H183" s="170"/>
    </row>
    <row r="184" spans="1:8" ht="12.75">
      <c r="A184" s="47"/>
      <c r="B184" s="48"/>
      <c r="C184" s="48"/>
      <c r="D184" s="48"/>
      <c r="E184" s="159"/>
      <c r="F184" s="145"/>
      <c r="G184" s="159"/>
      <c r="H184" s="170"/>
    </row>
    <row r="185" spans="1:8" ht="12.75">
      <c r="A185" s="234" t="s">
        <v>469</v>
      </c>
      <c r="B185" s="241" t="s">
        <v>621</v>
      </c>
      <c r="C185" s="241"/>
      <c r="D185" s="241"/>
      <c r="E185" s="278">
        <v>20000</v>
      </c>
      <c r="F185" s="271"/>
      <c r="G185" s="278">
        <f>SUM(E185+F185)</f>
        <v>20000</v>
      </c>
      <c r="H185" s="170"/>
    </row>
    <row r="186" spans="1:8" ht="12.75">
      <c r="A186" s="218" t="s">
        <v>470</v>
      </c>
      <c r="B186" s="219" t="s">
        <v>471</v>
      </c>
      <c r="C186" s="209"/>
      <c r="D186" s="209"/>
      <c r="E186" s="279">
        <f>SUM(E185)</f>
        <v>20000</v>
      </c>
      <c r="F186" s="279">
        <f>SUM(F185)</f>
        <v>0</v>
      </c>
      <c r="G186" s="279">
        <f>SUM(E186+F186)</f>
        <v>20000</v>
      </c>
      <c r="H186" s="170"/>
    </row>
    <row r="187" spans="1:8" ht="13.5" thickBot="1">
      <c r="A187" s="280"/>
      <c r="B187" s="127"/>
      <c r="C187" s="127"/>
      <c r="D187" s="127"/>
      <c r="E187" s="281"/>
      <c r="F187" s="253"/>
      <c r="G187" s="281"/>
      <c r="H187" s="170"/>
    </row>
    <row r="188" spans="1:8" ht="12.75">
      <c r="A188" s="47">
        <v>710</v>
      </c>
      <c r="B188" s="48" t="s">
        <v>472</v>
      </c>
      <c r="C188" s="48"/>
      <c r="D188" s="48"/>
      <c r="E188" s="159">
        <f>SUM(E186)</f>
        <v>20000</v>
      </c>
      <c r="F188" s="159">
        <f>SUM(F186)</f>
        <v>0</v>
      </c>
      <c r="G188" s="185">
        <f>SUM(E188+F188)</f>
        <v>20000</v>
      </c>
      <c r="H188" s="170"/>
    </row>
    <row r="189" spans="1:8" ht="12.75">
      <c r="A189" s="47"/>
      <c r="B189" s="48"/>
      <c r="C189" s="48"/>
      <c r="D189" s="48"/>
      <c r="E189" s="159"/>
      <c r="F189" s="145"/>
      <c r="G189" s="279"/>
      <c r="H189" s="170"/>
    </row>
    <row r="190" spans="1:8" ht="12.75">
      <c r="A190" s="218" t="s">
        <v>643</v>
      </c>
      <c r="B190" s="246" t="s">
        <v>574</v>
      </c>
      <c r="C190" s="48"/>
      <c r="D190" s="48"/>
      <c r="E190" s="216">
        <v>7080</v>
      </c>
      <c r="F190" s="342"/>
      <c r="G190" s="279">
        <f>SUM(E190+F190)</f>
        <v>7080</v>
      </c>
      <c r="H190" s="170"/>
    </row>
    <row r="191" spans="1:8" ht="12.75">
      <c r="A191" s="234" t="s">
        <v>644</v>
      </c>
      <c r="B191" s="268" t="s">
        <v>621</v>
      </c>
      <c r="C191" s="277"/>
      <c r="D191" s="277"/>
      <c r="E191" s="310">
        <v>8120</v>
      </c>
      <c r="F191" s="328"/>
      <c r="G191" s="278">
        <f>SUM(E191+F191)</f>
        <v>8120</v>
      </c>
      <c r="H191" s="170"/>
    </row>
    <row r="192" spans="1:8" ht="12.75">
      <c r="A192" s="218" t="s">
        <v>799</v>
      </c>
      <c r="B192" s="246" t="s">
        <v>800</v>
      </c>
      <c r="C192" s="209"/>
      <c r="D192" s="209"/>
      <c r="E192" s="216">
        <f>SUM(E190:E191)</f>
        <v>15200</v>
      </c>
      <c r="F192" s="257">
        <f>SUM(F190:F191)</f>
        <v>0</v>
      </c>
      <c r="G192" s="279">
        <f>SUM(E192+F192)</f>
        <v>15200</v>
      </c>
      <c r="H192" s="170"/>
    </row>
    <row r="193" spans="1:8" ht="13.5" thickBot="1">
      <c r="A193" s="222"/>
      <c r="B193" s="264"/>
      <c r="C193" s="223"/>
      <c r="D193" s="223"/>
      <c r="E193" s="224"/>
      <c r="F193" s="145"/>
      <c r="G193" s="281"/>
      <c r="H193" s="170"/>
    </row>
    <row r="194" spans="1:8" ht="12.75">
      <c r="A194" s="273">
        <v>730</v>
      </c>
      <c r="B194" s="274" t="s">
        <v>572</v>
      </c>
      <c r="C194" s="275"/>
      <c r="D194" s="275"/>
      <c r="E194" s="276">
        <f>SUM(E192)</f>
        <v>15200</v>
      </c>
      <c r="F194" s="169">
        <f>SUM(F192)</f>
        <v>0</v>
      </c>
      <c r="G194" s="185">
        <f>SUM(E194+F194)</f>
        <v>15200</v>
      </c>
      <c r="H194" s="170"/>
    </row>
    <row r="195" spans="1:8" ht="12.75">
      <c r="A195" s="211"/>
      <c r="B195" s="206"/>
      <c r="C195" s="284" t="s">
        <v>299</v>
      </c>
      <c r="D195" s="284" t="s">
        <v>294</v>
      </c>
      <c r="E195" s="316"/>
      <c r="F195" s="145"/>
      <c r="G195" s="159"/>
      <c r="H195" s="170"/>
    </row>
    <row r="196" spans="1:8" ht="12.75">
      <c r="A196" s="215" t="s">
        <v>645</v>
      </c>
      <c r="B196" s="246" t="s">
        <v>580</v>
      </c>
      <c r="C196" s="257">
        <v>52826</v>
      </c>
      <c r="D196" s="257"/>
      <c r="E196" s="216">
        <v>52826</v>
      </c>
      <c r="F196" s="257"/>
      <c r="G196" s="279">
        <f aca="true" t="shared" si="3" ref="G196:G201">SUM(E196+F196)</f>
        <v>52826</v>
      </c>
      <c r="H196" s="170"/>
    </row>
    <row r="197" spans="1:8" ht="12.75">
      <c r="A197" s="215" t="s">
        <v>646</v>
      </c>
      <c r="B197" s="246" t="s">
        <v>584</v>
      </c>
      <c r="C197" s="257">
        <v>9102</v>
      </c>
      <c r="D197" s="257"/>
      <c r="E197" s="216">
        <v>9102</v>
      </c>
      <c r="F197" s="272"/>
      <c r="G197" s="279">
        <f t="shared" si="3"/>
        <v>9102</v>
      </c>
      <c r="H197" s="170"/>
    </row>
    <row r="198" spans="1:8" ht="12.75">
      <c r="A198" s="215" t="s">
        <v>647</v>
      </c>
      <c r="B198" s="246" t="s">
        <v>586</v>
      </c>
      <c r="C198" s="257">
        <v>1295</v>
      </c>
      <c r="D198" s="257"/>
      <c r="E198" s="216">
        <v>1295</v>
      </c>
      <c r="F198" s="272"/>
      <c r="G198" s="279">
        <f t="shared" si="3"/>
        <v>1295</v>
      </c>
      <c r="H198" s="170"/>
    </row>
    <row r="199" spans="1:8" ht="12.75">
      <c r="A199" s="215" t="s">
        <v>648</v>
      </c>
      <c r="B199" s="258" t="s">
        <v>574</v>
      </c>
      <c r="C199" s="257">
        <v>1877</v>
      </c>
      <c r="D199" s="257">
        <v>1000</v>
      </c>
      <c r="E199" s="216">
        <v>2877</v>
      </c>
      <c r="F199" s="272"/>
      <c r="G199" s="279">
        <f t="shared" si="3"/>
        <v>2877</v>
      </c>
      <c r="H199" s="170"/>
    </row>
    <row r="200" spans="1:8" ht="12.75">
      <c r="A200" s="239" t="s">
        <v>32</v>
      </c>
      <c r="B200" s="240" t="s">
        <v>621</v>
      </c>
      <c r="C200" s="269">
        <v>1500</v>
      </c>
      <c r="D200" s="269">
        <v>1000</v>
      </c>
      <c r="E200" s="310">
        <v>2500</v>
      </c>
      <c r="F200" s="240"/>
      <c r="G200" s="278">
        <f t="shared" si="3"/>
        <v>2500</v>
      </c>
      <c r="H200" s="170"/>
    </row>
    <row r="201" spans="1:8" ht="12.75">
      <c r="A201" s="215" t="s">
        <v>4</v>
      </c>
      <c r="B201" s="246" t="s">
        <v>5</v>
      </c>
      <c r="C201" s="257">
        <f>SUM(C196:C200)</f>
        <v>66600</v>
      </c>
      <c r="D201" s="257">
        <f>SUM(D196:D200)</f>
        <v>2000</v>
      </c>
      <c r="E201" s="216">
        <f>SUM(E196:E200)</f>
        <v>68600</v>
      </c>
      <c r="F201" s="257">
        <f>SUM(F196:F200)</f>
        <v>0</v>
      </c>
      <c r="G201" s="279">
        <f t="shared" si="3"/>
        <v>68600</v>
      </c>
      <c r="H201" s="170"/>
    </row>
    <row r="202" spans="1:8" ht="12.75">
      <c r="A202" s="215"/>
      <c r="B202" s="246"/>
      <c r="C202" s="257"/>
      <c r="D202" s="257"/>
      <c r="E202" s="216"/>
      <c r="F202" s="257"/>
      <c r="G202" s="216"/>
      <c r="H202" s="170"/>
    </row>
    <row r="203" spans="1:8" ht="12.75">
      <c r="A203" s="215" t="s">
        <v>649</v>
      </c>
      <c r="B203" s="246" t="s">
        <v>650</v>
      </c>
      <c r="C203" s="209"/>
      <c r="D203" s="209"/>
      <c r="E203" s="216">
        <v>90360</v>
      </c>
      <c r="F203" s="257"/>
      <c r="G203" s="279">
        <f>SUM(E203+F203)</f>
        <v>90360</v>
      </c>
      <c r="H203" s="170"/>
    </row>
    <row r="204" spans="1:8" ht="12.75">
      <c r="A204" s="215" t="s">
        <v>651</v>
      </c>
      <c r="B204" s="246" t="s">
        <v>574</v>
      </c>
      <c r="C204" s="209"/>
      <c r="D204" s="209"/>
      <c r="E204" s="216">
        <v>8583</v>
      </c>
      <c r="F204" s="257"/>
      <c r="G204" s="279">
        <f>SUM(E204+F204)</f>
        <v>8583</v>
      </c>
      <c r="H204" s="170"/>
    </row>
    <row r="205" spans="1:8" ht="12.75">
      <c r="A205" s="215" t="s">
        <v>652</v>
      </c>
      <c r="B205" s="246" t="s">
        <v>621</v>
      </c>
      <c r="C205" s="209"/>
      <c r="D205" s="209"/>
      <c r="E205" s="216">
        <v>6808</v>
      </c>
      <c r="F205" s="257"/>
      <c r="G205" s="279">
        <f>SUM(E205+F205)</f>
        <v>6808</v>
      </c>
      <c r="H205" s="170"/>
    </row>
    <row r="206" spans="1:8" ht="12.75">
      <c r="A206" s="215" t="s">
        <v>653</v>
      </c>
      <c r="B206" s="258" t="s">
        <v>622</v>
      </c>
      <c r="C206" s="209"/>
      <c r="D206" s="209"/>
      <c r="E206" s="216">
        <v>500</v>
      </c>
      <c r="F206" s="244"/>
      <c r="G206" s="278">
        <f>SUM(E206+F206)</f>
        <v>500</v>
      </c>
      <c r="H206" s="170"/>
    </row>
    <row r="207" spans="1:8" ht="12.75">
      <c r="A207" s="287" t="s">
        <v>801</v>
      </c>
      <c r="B207" s="260" t="s">
        <v>802</v>
      </c>
      <c r="C207" s="261"/>
      <c r="D207" s="261"/>
      <c r="E207" s="303">
        <f>SUM(E203:E206)</f>
        <v>106251</v>
      </c>
      <c r="F207" s="257">
        <f>SUM(F203:F206)</f>
        <v>0</v>
      </c>
      <c r="G207" s="279">
        <f>SUM(E207+F207)</f>
        <v>106251</v>
      </c>
      <c r="H207" s="170"/>
    </row>
    <row r="208" spans="1:8" ht="12.75">
      <c r="A208" s="211"/>
      <c r="B208" s="228"/>
      <c r="C208" s="206"/>
      <c r="D208" s="206"/>
      <c r="E208" s="313"/>
      <c r="F208" s="206"/>
      <c r="G208" s="211"/>
      <c r="H208" s="170"/>
    </row>
    <row r="209" spans="1:8" ht="12.75">
      <c r="A209" s="218" t="s">
        <v>835</v>
      </c>
      <c r="B209" s="246" t="s">
        <v>522</v>
      </c>
      <c r="C209" s="231"/>
      <c r="D209" s="231"/>
      <c r="E209" s="279">
        <v>200</v>
      </c>
      <c r="F209" s="257"/>
      <c r="G209" s="279">
        <f aca="true" t="shared" si="4" ref="G209:G225">SUM(E209+F209)</f>
        <v>200</v>
      </c>
      <c r="H209" s="170"/>
    </row>
    <row r="210" spans="1:8" ht="12.75">
      <c r="A210" s="215" t="s">
        <v>654</v>
      </c>
      <c r="B210" s="246" t="s">
        <v>580</v>
      </c>
      <c r="C210" s="209"/>
      <c r="D210" s="209"/>
      <c r="E210" s="216">
        <v>576116</v>
      </c>
      <c r="F210" s="257"/>
      <c r="G210" s="279">
        <f t="shared" si="4"/>
        <v>576116</v>
      </c>
      <c r="H210" s="170"/>
    </row>
    <row r="211" spans="1:8" ht="12.75">
      <c r="A211" s="215" t="s">
        <v>655</v>
      </c>
      <c r="B211" s="246" t="s">
        <v>582</v>
      </c>
      <c r="C211" s="209"/>
      <c r="D211" s="209"/>
      <c r="E211" s="216">
        <v>30067</v>
      </c>
      <c r="F211" s="257"/>
      <c r="G211" s="279">
        <f t="shared" si="4"/>
        <v>30067</v>
      </c>
      <c r="H211" s="170"/>
    </row>
    <row r="212" spans="1:8" ht="12.75">
      <c r="A212" s="215" t="s">
        <v>656</v>
      </c>
      <c r="B212" s="246" t="s">
        <v>584</v>
      </c>
      <c r="C212" s="209"/>
      <c r="D212" s="209"/>
      <c r="E212" s="216">
        <v>100797</v>
      </c>
      <c r="F212" s="272"/>
      <c r="G212" s="279">
        <f t="shared" si="4"/>
        <v>100797</v>
      </c>
      <c r="H212" s="170"/>
    </row>
    <row r="213" spans="1:8" ht="12.75">
      <c r="A213" s="215" t="s">
        <v>657</v>
      </c>
      <c r="B213" s="246" t="s">
        <v>586</v>
      </c>
      <c r="C213" s="209"/>
      <c r="D213" s="209"/>
      <c r="E213" s="216">
        <v>14333</v>
      </c>
      <c r="F213" s="272"/>
      <c r="G213" s="279">
        <f t="shared" si="4"/>
        <v>14333</v>
      </c>
      <c r="H213" s="170"/>
    </row>
    <row r="214" spans="1:8" ht="12.75">
      <c r="A214" s="215" t="s">
        <v>182</v>
      </c>
      <c r="B214" s="258" t="s">
        <v>183</v>
      </c>
      <c r="C214" s="209"/>
      <c r="D214" s="209"/>
      <c r="E214" s="216">
        <v>1600</v>
      </c>
      <c r="F214" s="272"/>
      <c r="G214" s="279">
        <f t="shared" si="4"/>
        <v>1600</v>
      </c>
      <c r="H214" s="170"/>
    </row>
    <row r="215" spans="1:8" ht="12.75">
      <c r="A215" s="215" t="s">
        <v>658</v>
      </c>
      <c r="B215" s="246" t="s">
        <v>574</v>
      </c>
      <c r="C215" s="209"/>
      <c r="D215" s="209"/>
      <c r="E215" s="216">
        <v>87474.52</v>
      </c>
      <c r="F215" s="257"/>
      <c r="G215" s="279">
        <f t="shared" si="4"/>
        <v>87474.52</v>
      </c>
      <c r="H215" s="170"/>
    </row>
    <row r="216" spans="1:8" ht="12.75">
      <c r="A216" s="215" t="s">
        <v>659</v>
      </c>
      <c r="B216" s="246" t="s">
        <v>618</v>
      </c>
      <c r="C216" s="209"/>
      <c r="D216" s="209"/>
      <c r="E216" s="216">
        <v>18500</v>
      </c>
      <c r="F216" s="257"/>
      <c r="G216" s="279">
        <f t="shared" si="4"/>
        <v>18500</v>
      </c>
      <c r="H216" s="170"/>
    </row>
    <row r="217" spans="1:8" ht="12.75">
      <c r="A217" s="215" t="s">
        <v>660</v>
      </c>
      <c r="B217" s="246" t="s">
        <v>575</v>
      </c>
      <c r="C217" s="209"/>
      <c r="D217" s="209"/>
      <c r="E217" s="216">
        <v>13000</v>
      </c>
      <c r="F217" s="257"/>
      <c r="G217" s="279">
        <f t="shared" si="4"/>
        <v>13000</v>
      </c>
      <c r="H217" s="170"/>
    </row>
    <row r="218" spans="1:8" ht="12.75">
      <c r="A218" s="215" t="s">
        <v>396</v>
      </c>
      <c r="B218" s="246" t="s">
        <v>391</v>
      </c>
      <c r="C218" s="209"/>
      <c r="D218" s="209"/>
      <c r="E218" s="216">
        <v>200</v>
      </c>
      <c r="F218" s="257"/>
      <c r="G218" s="279">
        <f t="shared" si="4"/>
        <v>200</v>
      </c>
      <c r="H218" s="170"/>
    </row>
    <row r="219" spans="1:8" ht="12.75">
      <c r="A219" s="215" t="s">
        <v>661</v>
      </c>
      <c r="B219" s="246" t="s">
        <v>621</v>
      </c>
      <c r="C219" s="209"/>
      <c r="D219" s="209"/>
      <c r="E219" s="216">
        <v>80678</v>
      </c>
      <c r="F219" s="257"/>
      <c r="G219" s="279">
        <f t="shared" si="4"/>
        <v>80678</v>
      </c>
      <c r="H219" s="170"/>
    </row>
    <row r="220" spans="1:8" ht="12.75">
      <c r="A220" s="215" t="s">
        <v>468</v>
      </c>
      <c r="B220" s="246" t="s">
        <v>431</v>
      </c>
      <c r="C220" s="209"/>
      <c r="D220" s="209"/>
      <c r="E220" s="216">
        <v>3400</v>
      </c>
      <c r="F220" s="257"/>
      <c r="G220" s="279">
        <f t="shared" si="4"/>
        <v>3400</v>
      </c>
      <c r="H220" s="170"/>
    </row>
    <row r="221" spans="1:8" ht="12.75">
      <c r="A221" s="215" t="s">
        <v>662</v>
      </c>
      <c r="B221" s="246" t="s">
        <v>622</v>
      </c>
      <c r="C221" s="209"/>
      <c r="D221" s="209"/>
      <c r="E221" s="216">
        <v>1500</v>
      </c>
      <c r="F221" s="209"/>
      <c r="G221" s="279">
        <f t="shared" si="4"/>
        <v>1500</v>
      </c>
      <c r="H221" s="170"/>
    </row>
    <row r="222" spans="1:8" ht="12.75">
      <c r="A222" s="215" t="s">
        <v>663</v>
      </c>
      <c r="B222" s="246" t="s">
        <v>624</v>
      </c>
      <c r="C222" s="209"/>
      <c r="D222" s="209"/>
      <c r="E222" s="216">
        <v>12000</v>
      </c>
      <c r="F222" s="209"/>
      <c r="G222" s="279">
        <f t="shared" si="4"/>
        <v>12000</v>
      </c>
      <c r="H222" s="170"/>
    </row>
    <row r="223" spans="1:8" ht="12.75">
      <c r="A223" s="215" t="s">
        <v>664</v>
      </c>
      <c r="B223" s="246" t="s">
        <v>796</v>
      </c>
      <c r="C223" s="209"/>
      <c r="D223" s="209"/>
      <c r="E223" s="216">
        <v>16063</v>
      </c>
      <c r="F223" s="209"/>
      <c r="G223" s="279">
        <f t="shared" si="4"/>
        <v>16063</v>
      </c>
      <c r="H223" s="170"/>
    </row>
    <row r="224" spans="1:8" ht="12.75">
      <c r="A224" s="239" t="s">
        <v>473</v>
      </c>
      <c r="B224" s="240" t="s">
        <v>474</v>
      </c>
      <c r="C224" s="241"/>
      <c r="D224" s="241"/>
      <c r="E224" s="310">
        <v>50000</v>
      </c>
      <c r="F224" s="240"/>
      <c r="G224" s="278">
        <f t="shared" si="4"/>
        <v>50000</v>
      </c>
      <c r="H224" s="170"/>
    </row>
    <row r="225" spans="1:8" ht="12.75">
      <c r="A225" s="215" t="s">
        <v>850</v>
      </c>
      <c r="B225" s="246" t="s">
        <v>803</v>
      </c>
      <c r="C225" s="209"/>
      <c r="D225" s="209"/>
      <c r="E225" s="216">
        <f>SUM(E209:E224)</f>
        <v>1005928.52</v>
      </c>
      <c r="F225" s="257">
        <f>SUM(F209:F224)</f>
        <v>0</v>
      </c>
      <c r="G225" s="279">
        <f t="shared" si="4"/>
        <v>1005928.52</v>
      </c>
      <c r="H225" s="170"/>
    </row>
    <row r="226" spans="1:8" ht="12.75">
      <c r="A226" s="47"/>
      <c r="B226" s="48"/>
      <c r="C226" s="288"/>
      <c r="D226" s="288"/>
      <c r="E226" s="317"/>
      <c r="F226" s="257"/>
      <c r="G226" s="215"/>
      <c r="H226" s="170"/>
    </row>
    <row r="227" spans="1:8" ht="12.75">
      <c r="A227" s="218" t="s">
        <v>477</v>
      </c>
      <c r="B227" s="209" t="s">
        <v>373</v>
      </c>
      <c r="C227" s="288"/>
      <c r="D227" s="288"/>
      <c r="E227" s="279">
        <v>2000</v>
      </c>
      <c r="F227" s="257"/>
      <c r="G227" s="279">
        <f>SUM(E227+F227)</f>
        <v>2000</v>
      </c>
      <c r="H227" s="170"/>
    </row>
    <row r="228" spans="1:8" ht="12.75">
      <c r="A228" s="218" t="s">
        <v>475</v>
      </c>
      <c r="B228" s="209" t="s">
        <v>574</v>
      </c>
      <c r="C228" s="288"/>
      <c r="D228" s="288"/>
      <c r="E228" s="279">
        <v>4000</v>
      </c>
      <c r="F228" s="257"/>
      <c r="G228" s="279">
        <f>SUM(E228+F228)</f>
        <v>4000</v>
      </c>
      <c r="H228" s="170"/>
    </row>
    <row r="229" spans="1:8" ht="12.75">
      <c r="A229" s="234" t="s">
        <v>476</v>
      </c>
      <c r="B229" s="241" t="s">
        <v>621</v>
      </c>
      <c r="C229" s="284"/>
      <c r="D229" s="284"/>
      <c r="E229" s="278">
        <v>2000</v>
      </c>
      <c r="F229" s="244"/>
      <c r="G229" s="278">
        <f>SUM(E229+F229)</f>
        <v>2000</v>
      </c>
      <c r="H229" s="170"/>
    </row>
    <row r="230" spans="1:8" ht="12.75">
      <c r="A230" s="218" t="s">
        <v>478</v>
      </c>
      <c r="B230" s="209" t="s">
        <v>479</v>
      </c>
      <c r="C230" s="288"/>
      <c r="D230" s="288"/>
      <c r="E230" s="279">
        <f>SUM(E227:E229)</f>
        <v>8000</v>
      </c>
      <c r="F230" s="221">
        <f>SUM(F227:F229)</f>
        <v>0</v>
      </c>
      <c r="G230" s="279">
        <f>SUM(E230+F230)</f>
        <v>8000</v>
      </c>
      <c r="H230" s="170"/>
    </row>
    <row r="231" spans="1:8" ht="12.75">
      <c r="A231" s="47"/>
      <c r="B231" s="48"/>
      <c r="C231" s="288"/>
      <c r="D231" s="288"/>
      <c r="E231" s="317"/>
      <c r="F231" s="257"/>
      <c r="G231" s="215"/>
      <c r="H231" s="170"/>
    </row>
    <row r="232" spans="1:8" ht="12.75">
      <c r="A232" s="215" t="s">
        <v>665</v>
      </c>
      <c r="B232" s="246" t="s">
        <v>666</v>
      </c>
      <c r="C232" s="209"/>
      <c r="D232" s="209"/>
      <c r="E232" s="216">
        <v>1900</v>
      </c>
      <c r="F232" s="257"/>
      <c r="G232" s="279">
        <f aca="true" t="shared" si="5" ref="G232:G238">SUM(E232+F232)</f>
        <v>1900</v>
      </c>
      <c r="H232" s="170"/>
    </row>
    <row r="233" spans="1:8" ht="12.75">
      <c r="A233" s="215" t="s">
        <v>302</v>
      </c>
      <c r="B233" s="258" t="s">
        <v>574</v>
      </c>
      <c r="C233" s="209"/>
      <c r="D233" s="209"/>
      <c r="E233" s="216">
        <v>1600</v>
      </c>
      <c r="F233" s="257"/>
      <c r="G233" s="279">
        <f t="shared" si="5"/>
        <v>1600</v>
      </c>
      <c r="H233" s="170"/>
    </row>
    <row r="234" spans="1:8" ht="12.75">
      <c r="A234" s="215" t="s">
        <v>303</v>
      </c>
      <c r="B234" s="258" t="s">
        <v>621</v>
      </c>
      <c r="C234" s="209"/>
      <c r="D234" s="209"/>
      <c r="E234" s="216">
        <v>2000</v>
      </c>
      <c r="F234" s="257"/>
      <c r="G234" s="279">
        <f t="shared" si="5"/>
        <v>2000</v>
      </c>
      <c r="H234" s="170"/>
    </row>
    <row r="235" spans="1:8" ht="12.75">
      <c r="A235" s="239" t="s">
        <v>667</v>
      </c>
      <c r="B235" s="240" t="s">
        <v>624</v>
      </c>
      <c r="C235" s="241"/>
      <c r="D235" s="241"/>
      <c r="E235" s="310">
        <v>20000</v>
      </c>
      <c r="F235" s="244"/>
      <c r="G235" s="278">
        <f t="shared" si="5"/>
        <v>20000</v>
      </c>
      <c r="H235" s="170"/>
    </row>
    <row r="236" spans="1:8" ht="12.75">
      <c r="A236" s="218" t="s">
        <v>7</v>
      </c>
      <c r="B236" s="246" t="s">
        <v>858</v>
      </c>
      <c r="C236" s="209"/>
      <c r="D236" s="209"/>
      <c r="E236" s="216">
        <f>SUM(E232:E235)</f>
        <v>25500</v>
      </c>
      <c r="F236" s="257">
        <f>SUM(F232:F235)</f>
        <v>0</v>
      </c>
      <c r="G236" s="279">
        <f t="shared" si="5"/>
        <v>25500</v>
      </c>
      <c r="H236" s="170"/>
    </row>
    <row r="237" spans="1:8" ht="13.5" thickBot="1">
      <c r="A237" s="280"/>
      <c r="B237" s="250"/>
      <c r="C237" s="127"/>
      <c r="D237" s="127"/>
      <c r="E237" s="224"/>
      <c r="F237" s="267"/>
      <c r="G237" s="224"/>
      <c r="H237" s="170"/>
    </row>
    <row r="238" spans="1:8" ht="12.75">
      <c r="A238" s="47">
        <v>750</v>
      </c>
      <c r="B238" s="255" t="s">
        <v>6</v>
      </c>
      <c r="C238" s="48"/>
      <c r="D238" s="48"/>
      <c r="E238" s="159">
        <f>SUM(E201+E207+E225+E230+E236)</f>
        <v>1214279.52</v>
      </c>
      <c r="F238" s="145">
        <f>SUM(F201+F207+F225+F230+F236)</f>
        <v>0</v>
      </c>
      <c r="G238" s="185">
        <f t="shared" si="5"/>
        <v>1214279.52</v>
      </c>
      <c r="H238" s="170"/>
    </row>
    <row r="239" spans="1:8" ht="12.75">
      <c r="A239" s="47"/>
      <c r="B239" s="255"/>
      <c r="C239" s="288"/>
      <c r="D239" s="288"/>
      <c r="E239" s="318"/>
      <c r="F239" s="209"/>
      <c r="G239" s="215"/>
      <c r="H239" s="170"/>
    </row>
    <row r="240" spans="1:8" ht="12.75">
      <c r="A240" s="218"/>
      <c r="B240" s="246"/>
      <c r="C240" s="284" t="s">
        <v>299</v>
      </c>
      <c r="D240" s="284" t="s">
        <v>294</v>
      </c>
      <c r="E240" s="216"/>
      <c r="F240" s="272"/>
      <c r="G240" s="216"/>
      <c r="H240" s="170"/>
    </row>
    <row r="241" spans="1:8" ht="12.75">
      <c r="A241" s="234" t="s">
        <v>821</v>
      </c>
      <c r="B241" s="240" t="s">
        <v>621</v>
      </c>
      <c r="C241" s="269">
        <v>1380</v>
      </c>
      <c r="D241" s="269">
        <v>1000</v>
      </c>
      <c r="E241" s="310">
        <v>2380</v>
      </c>
      <c r="F241" s="244"/>
      <c r="G241" s="278">
        <f>SUM(E241+F241)</f>
        <v>2380</v>
      </c>
      <c r="H241" s="170"/>
    </row>
    <row r="242" spans="1:8" ht="12.75">
      <c r="A242" s="218" t="s">
        <v>8</v>
      </c>
      <c r="B242" s="246" t="s">
        <v>301</v>
      </c>
      <c r="C242" s="257">
        <f>SUM(C241)</f>
        <v>1380</v>
      </c>
      <c r="D242" s="257">
        <f>SUM(D241)</f>
        <v>1000</v>
      </c>
      <c r="E242" s="216">
        <f>SUM(E241)</f>
        <v>2380</v>
      </c>
      <c r="F242" s="257">
        <f>SUM(F241)</f>
        <v>0</v>
      </c>
      <c r="G242" s="279">
        <f>SUM(E242+F242)</f>
        <v>2380</v>
      </c>
      <c r="H242" s="170"/>
    </row>
    <row r="243" spans="1:8" ht="12.75">
      <c r="A243" s="218"/>
      <c r="B243" s="258" t="s">
        <v>300</v>
      </c>
      <c r="C243" s="257"/>
      <c r="D243" s="272"/>
      <c r="E243" s="216"/>
      <c r="F243" s="209"/>
      <c r="G243" s="215"/>
      <c r="H243" s="170"/>
    </row>
    <row r="244" spans="1:8" ht="13.5" thickBot="1">
      <c r="A244" s="280"/>
      <c r="B244" s="250"/>
      <c r="C244" s="223"/>
      <c r="D244" s="223"/>
      <c r="E244" s="281"/>
      <c r="F244" s="145"/>
      <c r="G244" s="281"/>
      <c r="H244" s="170"/>
    </row>
    <row r="245" spans="1:8" ht="12.75">
      <c r="A245" s="273">
        <v>751</v>
      </c>
      <c r="B245" s="274" t="s">
        <v>840</v>
      </c>
      <c r="C245" s="275"/>
      <c r="D245" s="275"/>
      <c r="E245" s="276">
        <f>SUM(E242)</f>
        <v>2380</v>
      </c>
      <c r="F245" s="169">
        <f>SUM(F242)</f>
        <v>0</v>
      </c>
      <c r="G245" s="185">
        <f>SUM(E245+F245)</f>
        <v>2380</v>
      </c>
      <c r="H245" s="170"/>
    </row>
    <row r="246" spans="1:8" ht="12.75">
      <c r="A246" s="143"/>
      <c r="B246" s="255" t="s">
        <v>841</v>
      </c>
      <c r="C246" s="48"/>
      <c r="D246" s="48"/>
      <c r="E246" s="159"/>
      <c r="F246" s="209"/>
      <c r="G246" s="215"/>
      <c r="H246" s="170"/>
    </row>
    <row r="247" spans="1:8" ht="12.75">
      <c r="A247" s="143"/>
      <c r="B247" s="255"/>
      <c r="C247" s="48"/>
      <c r="D247" s="48"/>
      <c r="E247" s="159"/>
      <c r="F247" s="209"/>
      <c r="G247" s="215"/>
      <c r="H247" s="170"/>
    </row>
    <row r="248" spans="1:8" ht="12.75">
      <c r="A248" s="66" t="s">
        <v>868</v>
      </c>
      <c r="B248" s="66" t="s">
        <v>393</v>
      </c>
      <c r="C248" s="50"/>
      <c r="D248" s="50"/>
      <c r="E248" s="45">
        <v>15000</v>
      </c>
      <c r="F248" s="51"/>
      <c r="G248" s="279">
        <f>SUM(E248+F248)</f>
        <v>15000</v>
      </c>
      <c r="H248" s="170"/>
    </row>
    <row r="249" spans="1:8" ht="12.75">
      <c r="A249" s="131"/>
      <c r="B249" s="131" t="s">
        <v>394</v>
      </c>
      <c r="C249" s="344"/>
      <c r="D249" s="344"/>
      <c r="E249" s="55"/>
      <c r="F249" s="184"/>
      <c r="G249" s="196"/>
      <c r="H249" s="170"/>
    </row>
    <row r="250" spans="1:8" ht="12.75">
      <c r="A250" s="66" t="s">
        <v>514</v>
      </c>
      <c r="B250" s="66" t="s">
        <v>515</v>
      </c>
      <c r="C250" s="50"/>
      <c r="D250" s="50"/>
      <c r="E250" s="45">
        <f>SUM(E248:E249)</f>
        <v>15000</v>
      </c>
      <c r="F250" s="45">
        <f>SUM(F248:F249)</f>
        <v>0</v>
      </c>
      <c r="G250" s="279">
        <f>SUM(E250+F250)</f>
        <v>15000</v>
      </c>
      <c r="H250" s="170"/>
    </row>
    <row r="251" spans="1:8" ht="12.75">
      <c r="A251" s="66"/>
      <c r="B251" s="66"/>
      <c r="C251" s="50"/>
      <c r="D251" s="50"/>
      <c r="E251" s="45"/>
      <c r="F251" s="332"/>
      <c r="G251" s="179"/>
      <c r="H251" s="170"/>
    </row>
    <row r="252" spans="1:8" ht="12.75">
      <c r="A252" s="230" t="s">
        <v>480</v>
      </c>
      <c r="B252" s="230" t="s">
        <v>584</v>
      </c>
      <c r="C252" s="231"/>
      <c r="D252" s="231"/>
      <c r="E252" s="216">
        <v>300</v>
      </c>
      <c r="F252" s="209"/>
      <c r="G252" s="279">
        <f aca="true" t="shared" si="6" ref="G252:G270">SUM(E252+F252)</f>
        <v>300</v>
      </c>
      <c r="H252" s="170"/>
    </row>
    <row r="253" spans="1:8" ht="12.75">
      <c r="A253" s="230" t="s">
        <v>481</v>
      </c>
      <c r="B253" s="230" t="s">
        <v>586</v>
      </c>
      <c r="C253" s="231"/>
      <c r="D253" s="231"/>
      <c r="E253" s="216">
        <v>50</v>
      </c>
      <c r="F253" s="209"/>
      <c r="G253" s="279">
        <f t="shared" si="6"/>
        <v>50</v>
      </c>
      <c r="H253" s="170"/>
    </row>
    <row r="254" spans="1:8" ht="12.75">
      <c r="A254" s="230" t="s">
        <v>376</v>
      </c>
      <c r="B254" s="230" t="s">
        <v>373</v>
      </c>
      <c r="C254" s="231"/>
      <c r="D254" s="231"/>
      <c r="E254" s="216">
        <v>5200</v>
      </c>
      <c r="F254" s="209"/>
      <c r="G254" s="279">
        <f t="shared" si="6"/>
        <v>5200</v>
      </c>
      <c r="H254" s="170"/>
    </row>
    <row r="255" spans="1:8" ht="12.75">
      <c r="A255" s="246" t="s">
        <v>668</v>
      </c>
      <c r="B255" s="246" t="s">
        <v>574</v>
      </c>
      <c r="C255" s="209"/>
      <c r="D255" s="209"/>
      <c r="E255" s="216">
        <v>16000</v>
      </c>
      <c r="F255" s="257"/>
      <c r="G255" s="279">
        <f t="shared" si="6"/>
        <v>16000</v>
      </c>
      <c r="H255" s="170"/>
    </row>
    <row r="256" spans="1:8" ht="12.75">
      <c r="A256" s="240"/>
      <c r="B256" s="240"/>
      <c r="C256" s="241"/>
      <c r="D256" s="241"/>
      <c r="E256" s="310"/>
      <c r="F256" s="241"/>
      <c r="G256" s="278"/>
      <c r="H256" s="170"/>
    </row>
    <row r="257" spans="1:8" ht="12.75">
      <c r="A257" s="209"/>
      <c r="B257" s="209"/>
      <c r="C257" s="209"/>
      <c r="D257" s="209"/>
      <c r="E257" s="257"/>
      <c r="F257" s="209"/>
      <c r="G257" s="221"/>
      <c r="H257" s="170"/>
    </row>
    <row r="258" spans="1:8" ht="12.75">
      <c r="A258" s="209"/>
      <c r="B258" s="209"/>
      <c r="C258" s="209"/>
      <c r="D258" s="209"/>
      <c r="E258" s="257"/>
      <c r="F258" s="209"/>
      <c r="G258" s="221"/>
      <c r="H258" s="170"/>
    </row>
    <row r="259" spans="1:8" ht="13.5" thickBot="1">
      <c r="A259" s="210"/>
      <c r="B259" s="210"/>
      <c r="C259" s="210"/>
      <c r="D259" s="210"/>
      <c r="E259" s="210"/>
      <c r="F259" s="210"/>
      <c r="G259" s="210"/>
      <c r="H259" s="170"/>
    </row>
    <row r="260" spans="1:8" ht="13.5" thickTop="1">
      <c r="A260" s="150" t="s">
        <v>853</v>
      </c>
      <c r="B260" s="48"/>
      <c r="C260" s="48"/>
      <c r="D260" s="48"/>
      <c r="E260" s="150" t="s">
        <v>855</v>
      </c>
      <c r="F260" s="209"/>
      <c r="G260" s="150" t="s">
        <v>249</v>
      </c>
      <c r="H260" s="170"/>
    </row>
    <row r="261" spans="1:8" ht="12.75">
      <c r="A261" s="211" t="s">
        <v>852</v>
      </c>
      <c r="B261" s="48" t="s">
        <v>854</v>
      </c>
      <c r="C261" s="48"/>
      <c r="D261" s="48"/>
      <c r="E261" s="211" t="s">
        <v>570</v>
      </c>
      <c r="F261" s="209"/>
      <c r="G261" s="211" t="s">
        <v>570</v>
      </c>
      <c r="H261" s="170"/>
    </row>
    <row r="262" spans="1:8" ht="13.5" thickBot="1">
      <c r="A262" s="175"/>
      <c r="B262" s="212"/>
      <c r="C262" s="212"/>
      <c r="D262" s="212"/>
      <c r="E262" s="175"/>
      <c r="F262" s="173" t="s">
        <v>588</v>
      </c>
      <c r="G262" s="175" t="s">
        <v>590</v>
      </c>
      <c r="H262" s="170"/>
    </row>
    <row r="263" spans="1:8" ht="14.25" thickBot="1" thickTop="1">
      <c r="A263" s="213" t="s">
        <v>545</v>
      </c>
      <c r="B263" s="214" t="s">
        <v>546</v>
      </c>
      <c r="C263" s="214"/>
      <c r="D263" s="214"/>
      <c r="E263" s="213" t="s">
        <v>547</v>
      </c>
      <c r="F263" s="207" t="s">
        <v>818</v>
      </c>
      <c r="G263" s="213" t="s">
        <v>27</v>
      </c>
      <c r="H263" s="170"/>
    </row>
    <row r="264" spans="1:8" ht="12.75">
      <c r="A264" s="246"/>
      <c r="B264" s="246"/>
      <c r="C264" s="209"/>
      <c r="D264" s="209"/>
      <c r="E264" s="216"/>
      <c r="F264" s="209"/>
      <c r="G264" s="279"/>
      <c r="H264" s="170"/>
    </row>
    <row r="265" spans="1:8" ht="12.75">
      <c r="A265" s="246" t="s">
        <v>669</v>
      </c>
      <c r="B265" s="246" t="s">
        <v>618</v>
      </c>
      <c r="C265" s="209"/>
      <c r="D265" s="209"/>
      <c r="E265" s="216">
        <v>7000</v>
      </c>
      <c r="F265" s="209"/>
      <c r="G265" s="279">
        <f t="shared" si="6"/>
        <v>7000</v>
      </c>
      <c r="H265" s="170"/>
    </row>
    <row r="266" spans="1:8" ht="12.75">
      <c r="A266" s="246" t="s">
        <v>670</v>
      </c>
      <c r="B266" s="246" t="s">
        <v>575</v>
      </c>
      <c r="C266" s="209"/>
      <c r="D266" s="209"/>
      <c r="E266" s="216">
        <v>1000</v>
      </c>
      <c r="F266" s="209"/>
      <c r="G266" s="279">
        <f t="shared" si="6"/>
        <v>1000</v>
      </c>
      <c r="H266" s="170"/>
    </row>
    <row r="267" spans="1:8" ht="12.75">
      <c r="A267" s="246" t="s">
        <v>671</v>
      </c>
      <c r="B267" s="246" t="s">
        <v>621</v>
      </c>
      <c r="C267" s="209"/>
      <c r="D267" s="209"/>
      <c r="E267" s="216">
        <v>8300</v>
      </c>
      <c r="F267" s="257"/>
      <c r="G267" s="279">
        <f t="shared" si="6"/>
        <v>8300</v>
      </c>
      <c r="H267" s="170"/>
    </row>
    <row r="268" spans="1:8" ht="12.75">
      <c r="A268" s="246" t="s">
        <v>672</v>
      </c>
      <c r="B268" s="246" t="s">
        <v>622</v>
      </c>
      <c r="C268" s="209"/>
      <c r="D268" s="209"/>
      <c r="E268" s="216">
        <v>800</v>
      </c>
      <c r="F268" s="257"/>
      <c r="G268" s="279">
        <f t="shared" si="6"/>
        <v>800</v>
      </c>
      <c r="H268" s="170"/>
    </row>
    <row r="269" spans="1:8" ht="12.75">
      <c r="A269" s="246" t="s">
        <v>673</v>
      </c>
      <c r="B269" s="246" t="s">
        <v>624</v>
      </c>
      <c r="C269" s="209"/>
      <c r="D269" s="209"/>
      <c r="E269" s="216">
        <v>14600</v>
      </c>
      <c r="F269" s="244"/>
      <c r="G269" s="278">
        <f t="shared" si="6"/>
        <v>14600</v>
      </c>
      <c r="H269" s="170"/>
    </row>
    <row r="270" spans="1:8" ht="12.75">
      <c r="A270" s="260" t="s">
        <v>804</v>
      </c>
      <c r="B270" s="260" t="s">
        <v>674</v>
      </c>
      <c r="C270" s="261"/>
      <c r="D270" s="261"/>
      <c r="E270" s="303">
        <f>SUM(E252:E269)</f>
        <v>53250</v>
      </c>
      <c r="F270" s="257">
        <f>SUM(F252:F269)</f>
        <v>0</v>
      </c>
      <c r="G270" s="279">
        <f t="shared" si="6"/>
        <v>53250</v>
      </c>
      <c r="H270" s="170"/>
    </row>
    <row r="271" spans="1:8" ht="12.75">
      <c r="A271" s="246"/>
      <c r="B271" s="246"/>
      <c r="C271" s="209"/>
      <c r="D271" s="209"/>
      <c r="E271" s="311"/>
      <c r="F271" s="209"/>
      <c r="G271" s="215"/>
      <c r="H271" s="170"/>
    </row>
    <row r="272" spans="1:8" ht="12.75">
      <c r="A272" s="246"/>
      <c r="B272" s="246"/>
      <c r="C272" s="284" t="s">
        <v>299</v>
      </c>
      <c r="D272" s="284" t="s">
        <v>294</v>
      </c>
      <c r="E272" s="311"/>
      <c r="F272" s="209"/>
      <c r="G272" s="215"/>
      <c r="H272" s="170"/>
    </row>
    <row r="273" spans="1:8" ht="12.75">
      <c r="A273" s="246" t="s">
        <v>438</v>
      </c>
      <c r="B273" s="246" t="s">
        <v>373</v>
      </c>
      <c r="C273" s="288"/>
      <c r="D273" s="221">
        <v>2400</v>
      </c>
      <c r="E273" s="279">
        <v>2400</v>
      </c>
      <c r="F273" s="209"/>
      <c r="G273" s="279">
        <f aca="true" t="shared" si="7" ref="G273:G278">SUM(E273+F273)</f>
        <v>2400</v>
      </c>
      <c r="H273" s="170"/>
    </row>
    <row r="274" spans="1:8" ht="12.75">
      <c r="A274" s="246" t="s">
        <v>675</v>
      </c>
      <c r="B274" s="246" t="s">
        <v>574</v>
      </c>
      <c r="C274" s="257">
        <v>400</v>
      </c>
      <c r="D274" s="257">
        <v>5500</v>
      </c>
      <c r="E274" s="216">
        <v>5900</v>
      </c>
      <c r="F274" s="209"/>
      <c r="G274" s="279">
        <f t="shared" si="7"/>
        <v>5900</v>
      </c>
      <c r="H274" s="170"/>
    </row>
    <row r="275" spans="1:8" ht="12.75">
      <c r="A275" s="246" t="s">
        <v>676</v>
      </c>
      <c r="B275" s="246" t="s">
        <v>618</v>
      </c>
      <c r="C275" s="257"/>
      <c r="D275" s="257">
        <v>3500</v>
      </c>
      <c r="E275" s="216">
        <v>3500</v>
      </c>
      <c r="F275" s="257"/>
      <c r="G275" s="279">
        <f t="shared" si="7"/>
        <v>3500</v>
      </c>
      <c r="H275" s="170"/>
    </row>
    <row r="276" spans="1:8" ht="12.75">
      <c r="A276" s="246" t="s">
        <v>677</v>
      </c>
      <c r="B276" s="246" t="s">
        <v>621</v>
      </c>
      <c r="C276" s="257"/>
      <c r="D276" s="257">
        <v>3000</v>
      </c>
      <c r="E276" s="216">
        <v>3000</v>
      </c>
      <c r="F276" s="257"/>
      <c r="G276" s="279">
        <f t="shared" si="7"/>
        <v>3000</v>
      </c>
      <c r="H276" s="170"/>
    </row>
    <row r="277" spans="1:8" ht="12.75">
      <c r="A277" s="240" t="s">
        <v>836</v>
      </c>
      <c r="B277" s="268" t="s">
        <v>622</v>
      </c>
      <c r="C277" s="269"/>
      <c r="D277" s="269">
        <v>200</v>
      </c>
      <c r="E277" s="310">
        <v>200</v>
      </c>
      <c r="F277" s="240"/>
      <c r="G277" s="278">
        <f t="shared" si="7"/>
        <v>200</v>
      </c>
      <c r="H277" s="170"/>
    </row>
    <row r="278" spans="1:8" ht="12.75">
      <c r="A278" s="246" t="s">
        <v>9</v>
      </c>
      <c r="B278" s="246" t="s">
        <v>10</v>
      </c>
      <c r="C278" s="257">
        <f>SUM(C273:C277)</f>
        <v>400</v>
      </c>
      <c r="D278" s="257">
        <f>SUM(D273:D277)</f>
        <v>14600</v>
      </c>
      <c r="E278" s="216">
        <f>SUM(E273:E277)</f>
        <v>15000</v>
      </c>
      <c r="F278" s="257">
        <f>SUM(F273:F277)</f>
        <v>0</v>
      </c>
      <c r="G278" s="279">
        <f t="shared" si="7"/>
        <v>15000</v>
      </c>
      <c r="H278" s="170"/>
    </row>
    <row r="279" spans="1:8" ht="13.5" thickBot="1">
      <c r="A279" s="292"/>
      <c r="B279" s="250"/>
      <c r="C279" s="127"/>
      <c r="D279" s="127"/>
      <c r="E279" s="224"/>
      <c r="F279" s="264"/>
      <c r="G279" s="222"/>
      <c r="H279" s="170"/>
    </row>
    <row r="280" spans="1:8" ht="12.75">
      <c r="A280" s="136">
        <v>754</v>
      </c>
      <c r="B280" s="255" t="s">
        <v>805</v>
      </c>
      <c r="C280" s="48"/>
      <c r="D280" s="48"/>
      <c r="E280" s="159">
        <f>SUM(E250+E270+E278)</f>
        <v>83250</v>
      </c>
      <c r="F280" s="159">
        <f>SUM(F250+F270+F278)</f>
        <v>0</v>
      </c>
      <c r="G280" s="185">
        <f>SUM(E280+F280)</f>
        <v>83250</v>
      </c>
      <c r="H280" s="170"/>
    </row>
    <row r="281" spans="1:8" ht="12.75">
      <c r="A281" s="136"/>
      <c r="B281" s="255"/>
      <c r="C281" s="48"/>
      <c r="D281" s="134"/>
      <c r="E281" s="133"/>
      <c r="F281" s="209"/>
      <c r="G281" s="279"/>
      <c r="H281" s="170"/>
    </row>
    <row r="282" spans="1:8" ht="12.75">
      <c r="A282" s="230" t="s">
        <v>184</v>
      </c>
      <c r="B282" s="258" t="s">
        <v>574</v>
      </c>
      <c r="C282" s="209"/>
      <c r="D282" s="247"/>
      <c r="E282" s="248">
        <v>3000</v>
      </c>
      <c r="F282" s="209"/>
      <c r="G282" s="279">
        <f>SUM(E282+F282)</f>
        <v>3000</v>
      </c>
      <c r="H282" s="170"/>
    </row>
    <row r="283" spans="1:8" ht="12.75">
      <c r="A283" s="235" t="s">
        <v>185</v>
      </c>
      <c r="B283" s="268" t="s">
        <v>621</v>
      </c>
      <c r="C283" s="241"/>
      <c r="D283" s="242"/>
      <c r="E283" s="243">
        <v>19000</v>
      </c>
      <c r="F283" s="244"/>
      <c r="G283" s="278">
        <f>SUM(E283+F283)</f>
        <v>19000</v>
      </c>
      <c r="H283" s="170"/>
    </row>
    <row r="284" spans="1:8" ht="12.75">
      <c r="A284" s="230" t="s">
        <v>186</v>
      </c>
      <c r="B284" s="258" t="s">
        <v>187</v>
      </c>
      <c r="C284" s="209"/>
      <c r="D284" s="247"/>
      <c r="E284" s="248">
        <f>SUM(E282:E283)</f>
        <v>22000</v>
      </c>
      <c r="F284" s="257">
        <f>SUM(F282:F283)</f>
        <v>0</v>
      </c>
      <c r="G284" s="279">
        <f>SUM(E284+F284)</f>
        <v>22000</v>
      </c>
      <c r="H284" s="170"/>
    </row>
    <row r="285" spans="1:8" ht="13.5" thickBot="1">
      <c r="A285" s="293"/>
      <c r="B285" s="264"/>
      <c r="C285" s="223"/>
      <c r="D285" s="265"/>
      <c r="E285" s="270"/>
      <c r="F285" s="264"/>
      <c r="G285" s="222"/>
      <c r="H285" s="170"/>
    </row>
    <row r="286" spans="1:8" ht="12.75">
      <c r="A286" s="136">
        <v>756</v>
      </c>
      <c r="B286" s="137" t="s">
        <v>188</v>
      </c>
      <c r="C286" s="48"/>
      <c r="D286" s="134"/>
      <c r="E286" s="133">
        <f>SUM(E284)</f>
        <v>22000</v>
      </c>
      <c r="F286" s="145">
        <f>SUM(F284)</f>
        <v>0</v>
      </c>
      <c r="G286" s="185">
        <f>SUM(E286+F286)</f>
        <v>22000</v>
      </c>
      <c r="H286" s="170"/>
    </row>
    <row r="287" spans="1:8" ht="12.75">
      <c r="A287" s="136"/>
      <c r="B287" s="255" t="s">
        <v>189</v>
      </c>
      <c r="C287" s="48"/>
      <c r="D287" s="134"/>
      <c r="E287" s="133"/>
      <c r="F287" s="209"/>
      <c r="G287" s="215"/>
      <c r="H287" s="170"/>
    </row>
    <row r="288" spans="1:8" ht="12.75">
      <c r="A288" s="136"/>
      <c r="B288" s="255"/>
      <c r="C288" s="48"/>
      <c r="D288" s="134"/>
      <c r="E288" s="133"/>
      <c r="F288" s="209"/>
      <c r="G288" s="215"/>
      <c r="H288" s="170"/>
    </row>
    <row r="289" spans="1:8" ht="12.75">
      <c r="A289" s="230" t="s">
        <v>190</v>
      </c>
      <c r="B289" s="258" t="s">
        <v>30</v>
      </c>
      <c r="C289" s="209"/>
      <c r="D289" s="247"/>
      <c r="E289" s="248">
        <v>44000</v>
      </c>
      <c r="F289" s="209"/>
      <c r="G289" s="279">
        <f>SUM(E289+F289)</f>
        <v>44000</v>
      </c>
      <c r="H289" s="170"/>
    </row>
    <row r="290" spans="1:8" ht="12.75">
      <c r="A290" s="235"/>
      <c r="B290" s="268" t="s">
        <v>31</v>
      </c>
      <c r="C290" s="241"/>
      <c r="D290" s="242"/>
      <c r="E290" s="243"/>
      <c r="F290" s="240"/>
      <c r="G290" s="239"/>
      <c r="H290" s="170"/>
    </row>
    <row r="291" spans="1:8" ht="12.75">
      <c r="A291" s="230" t="s">
        <v>191</v>
      </c>
      <c r="B291" s="258" t="s">
        <v>192</v>
      </c>
      <c r="C291" s="209"/>
      <c r="D291" s="247"/>
      <c r="E291" s="248">
        <f>SUM(E289:E290)</f>
        <v>44000</v>
      </c>
      <c r="F291" s="257">
        <f>SUM(F289:F290)</f>
        <v>0</v>
      </c>
      <c r="G291" s="279">
        <f>SUM(E291+F291)</f>
        <v>44000</v>
      </c>
      <c r="H291" s="170"/>
    </row>
    <row r="292" spans="1:8" ht="12.75">
      <c r="A292" s="136"/>
      <c r="B292" s="246" t="s">
        <v>193</v>
      </c>
      <c r="C292" s="209"/>
      <c r="D292" s="247"/>
      <c r="E292" s="133"/>
      <c r="F292" s="209"/>
      <c r="G292" s="215"/>
      <c r="H292" s="170"/>
    </row>
    <row r="293" spans="1:8" ht="13.5" thickBot="1">
      <c r="A293" s="292"/>
      <c r="B293" s="264"/>
      <c r="C293" s="223"/>
      <c r="D293" s="265"/>
      <c r="E293" s="252"/>
      <c r="F293" s="264"/>
      <c r="G293" s="222"/>
      <c r="H293" s="170"/>
    </row>
    <row r="294" spans="1:8" ht="12.75">
      <c r="A294" s="136">
        <v>757</v>
      </c>
      <c r="B294" s="137" t="s">
        <v>194</v>
      </c>
      <c r="C294" s="209"/>
      <c r="D294" s="247"/>
      <c r="E294" s="133">
        <f>SUM(E291)</f>
        <v>44000</v>
      </c>
      <c r="F294" s="145">
        <f>SUM(F291)</f>
        <v>0</v>
      </c>
      <c r="G294" s="185">
        <f>SUM(E294+F294)</f>
        <v>44000</v>
      </c>
      <c r="H294" s="170"/>
    </row>
    <row r="295" spans="1:8" ht="12.75">
      <c r="A295" s="246"/>
      <c r="B295" s="246"/>
      <c r="C295" s="209"/>
      <c r="D295" s="247"/>
      <c r="E295" s="256"/>
      <c r="F295" s="209"/>
      <c r="G295" s="215"/>
      <c r="H295" s="170"/>
    </row>
    <row r="296" spans="1:8" ht="12.75">
      <c r="A296" s="240" t="s">
        <v>678</v>
      </c>
      <c r="B296" s="240" t="s">
        <v>679</v>
      </c>
      <c r="C296" s="241"/>
      <c r="D296" s="242"/>
      <c r="E296" s="290">
        <v>100000</v>
      </c>
      <c r="F296" s="240"/>
      <c r="G296" s="278">
        <f>SUM(E296+F296)</f>
        <v>100000</v>
      </c>
      <c r="H296" s="170"/>
    </row>
    <row r="297" spans="1:8" ht="12.75">
      <c r="A297" s="246" t="s">
        <v>806</v>
      </c>
      <c r="B297" s="246" t="s">
        <v>680</v>
      </c>
      <c r="C297" s="209"/>
      <c r="D297" s="247"/>
      <c r="E297" s="233">
        <f>SUM(E296)</f>
        <v>100000</v>
      </c>
      <c r="F297" s="221">
        <f>SUM(F296)</f>
        <v>0</v>
      </c>
      <c r="G297" s="279">
        <f>SUM(E297+F297)</f>
        <v>100000</v>
      </c>
      <c r="H297" s="170"/>
    </row>
    <row r="298" spans="1:8" ht="13.5" thickBot="1">
      <c r="A298" s="292"/>
      <c r="B298" s="250"/>
      <c r="C298" s="127"/>
      <c r="D298" s="251"/>
      <c r="E298" s="294"/>
      <c r="F298" s="253"/>
      <c r="G298" s="281"/>
      <c r="H298" s="170"/>
    </row>
    <row r="299" spans="1:8" ht="12.75">
      <c r="A299" s="136">
        <v>758</v>
      </c>
      <c r="B299" s="136" t="s">
        <v>541</v>
      </c>
      <c r="C299" s="206"/>
      <c r="D299" s="229"/>
      <c r="E299" s="295">
        <f>SUM(E297)</f>
        <v>100000</v>
      </c>
      <c r="F299" s="208">
        <f>SUM(F297)</f>
        <v>0</v>
      </c>
      <c r="G299" s="185">
        <f>SUM(E299+F299)</f>
        <v>100000</v>
      </c>
      <c r="H299" s="170"/>
    </row>
    <row r="300" spans="1:8" ht="12.75">
      <c r="A300" s="246"/>
      <c r="B300" s="246"/>
      <c r="C300" s="209"/>
      <c r="D300" s="247"/>
      <c r="E300" s="256"/>
      <c r="F300" s="257"/>
      <c r="G300" s="216"/>
      <c r="H300" s="170"/>
    </row>
    <row r="301" spans="1:8" ht="12.75">
      <c r="A301" s="246" t="s">
        <v>681</v>
      </c>
      <c r="B301" s="246" t="s">
        <v>522</v>
      </c>
      <c r="C301" s="209"/>
      <c r="D301" s="247"/>
      <c r="E301" s="248">
        <v>123542</v>
      </c>
      <c r="F301" s="209"/>
      <c r="G301" s="279">
        <f aca="true" t="shared" si="8" ref="G301:G323">SUM(E301+F301)</f>
        <v>123542</v>
      </c>
      <c r="H301" s="170"/>
    </row>
    <row r="302" spans="1:8" ht="12.75">
      <c r="A302" s="246" t="s">
        <v>326</v>
      </c>
      <c r="B302" s="246" t="s">
        <v>485</v>
      </c>
      <c r="C302" s="209"/>
      <c r="D302" s="247"/>
      <c r="E302" s="248">
        <v>0</v>
      </c>
      <c r="F302" s="257">
        <v>2428</v>
      </c>
      <c r="G302" s="279">
        <f t="shared" si="8"/>
        <v>2428</v>
      </c>
      <c r="H302" s="170"/>
    </row>
    <row r="303" spans="1:8" ht="12.75">
      <c r="A303" s="246" t="s">
        <v>683</v>
      </c>
      <c r="B303" s="246" t="s">
        <v>580</v>
      </c>
      <c r="C303" s="209"/>
      <c r="D303" s="247"/>
      <c r="E303" s="248">
        <v>2073348</v>
      </c>
      <c r="F303" s="257"/>
      <c r="G303" s="279">
        <f t="shared" si="8"/>
        <v>2073348</v>
      </c>
      <c r="H303" s="170"/>
    </row>
    <row r="304" spans="1:8" ht="12.75">
      <c r="A304" s="246" t="s">
        <v>684</v>
      </c>
      <c r="B304" s="246" t="s">
        <v>582</v>
      </c>
      <c r="C304" s="209"/>
      <c r="D304" s="247"/>
      <c r="E304" s="248">
        <v>161300</v>
      </c>
      <c r="F304" s="257"/>
      <c r="G304" s="279">
        <f t="shared" si="8"/>
        <v>161300</v>
      </c>
      <c r="H304" s="170"/>
    </row>
    <row r="305" spans="1:8" ht="12.75">
      <c r="A305" s="246" t="s">
        <v>685</v>
      </c>
      <c r="B305" s="246" t="s">
        <v>584</v>
      </c>
      <c r="C305" s="209"/>
      <c r="D305" s="247"/>
      <c r="E305" s="248">
        <v>402039</v>
      </c>
      <c r="F305" s="257"/>
      <c r="G305" s="279">
        <f t="shared" si="8"/>
        <v>402039</v>
      </c>
      <c r="H305" s="170"/>
    </row>
    <row r="306" spans="1:8" ht="12.75">
      <c r="A306" s="246" t="s">
        <v>447</v>
      </c>
      <c r="B306" s="246" t="s">
        <v>449</v>
      </c>
      <c r="C306" s="209"/>
      <c r="D306" s="247"/>
      <c r="E306" s="248">
        <v>1916</v>
      </c>
      <c r="F306" s="257"/>
      <c r="G306" s="279">
        <f t="shared" si="8"/>
        <v>1916</v>
      </c>
      <c r="H306" s="170"/>
    </row>
    <row r="307" spans="1:8" ht="12.75">
      <c r="A307" s="246" t="s">
        <v>448</v>
      </c>
      <c r="B307" s="246" t="s">
        <v>449</v>
      </c>
      <c r="C307" s="209"/>
      <c r="D307" s="247"/>
      <c r="E307" s="248">
        <v>639</v>
      </c>
      <c r="F307" s="257"/>
      <c r="G307" s="279">
        <f t="shared" si="8"/>
        <v>639</v>
      </c>
      <c r="H307" s="170"/>
    </row>
    <row r="308" spans="1:8" ht="12.75">
      <c r="A308" s="246" t="s">
        <v>686</v>
      </c>
      <c r="B308" s="246" t="s">
        <v>586</v>
      </c>
      <c r="C308" s="209"/>
      <c r="D308" s="247"/>
      <c r="E308" s="248">
        <v>56418</v>
      </c>
      <c r="F308" s="257"/>
      <c r="G308" s="279">
        <f t="shared" si="8"/>
        <v>56418</v>
      </c>
      <c r="H308" s="170"/>
    </row>
    <row r="309" spans="1:8" ht="12.75">
      <c r="A309" s="246" t="s">
        <v>450</v>
      </c>
      <c r="B309" s="246" t="s">
        <v>452</v>
      </c>
      <c r="C309" s="209"/>
      <c r="D309" s="247"/>
      <c r="E309" s="248">
        <v>269</v>
      </c>
      <c r="F309" s="257"/>
      <c r="G309" s="279">
        <f t="shared" si="8"/>
        <v>269</v>
      </c>
      <c r="H309" s="170"/>
    </row>
    <row r="310" spans="1:8" ht="12.75">
      <c r="A310" s="246" t="s">
        <v>451</v>
      </c>
      <c r="B310" s="246" t="s">
        <v>452</v>
      </c>
      <c r="C310" s="209"/>
      <c r="D310" s="247"/>
      <c r="E310" s="248">
        <v>89</v>
      </c>
      <c r="F310" s="257"/>
      <c r="G310" s="279">
        <f t="shared" si="8"/>
        <v>89</v>
      </c>
      <c r="H310" s="170"/>
    </row>
    <row r="311" spans="1:8" ht="12.75">
      <c r="A311" s="246" t="s">
        <v>409</v>
      </c>
      <c r="B311" s="246" t="s">
        <v>373</v>
      </c>
      <c r="C311" s="209"/>
      <c r="D311" s="247"/>
      <c r="E311" s="248">
        <v>7684</v>
      </c>
      <c r="F311" s="257"/>
      <c r="G311" s="279">
        <f t="shared" si="8"/>
        <v>7684</v>
      </c>
      <c r="H311" s="170"/>
    </row>
    <row r="312" spans="1:8" ht="12.75">
      <c r="A312" s="246" t="s">
        <v>453</v>
      </c>
      <c r="B312" s="246" t="s">
        <v>455</v>
      </c>
      <c r="C312" s="209"/>
      <c r="D312" s="247"/>
      <c r="E312" s="248">
        <v>10974</v>
      </c>
      <c r="F312" s="257"/>
      <c r="G312" s="279">
        <f t="shared" si="8"/>
        <v>10974</v>
      </c>
      <c r="H312" s="170"/>
    </row>
    <row r="313" spans="1:8" ht="12.75">
      <c r="A313" s="246" t="s">
        <v>454</v>
      </c>
      <c r="B313" s="246" t="s">
        <v>455</v>
      </c>
      <c r="C313" s="209"/>
      <c r="D313" s="247"/>
      <c r="E313" s="248">
        <v>3658</v>
      </c>
      <c r="F313" s="257"/>
      <c r="G313" s="279">
        <f t="shared" si="8"/>
        <v>3658</v>
      </c>
      <c r="H313" s="170"/>
    </row>
    <row r="314" spans="1:8" ht="12.75">
      <c r="A314" s="246" t="s">
        <v>687</v>
      </c>
      <c r="B314" s="246" t="s">
        <v>574</v>
      </c>
      <c r="C314" s="209"/>
      <c r="D314" s="247"/>
      <c r="E314" s="248">
        <v>83554</v>
      </c>
      <c r="F314" s="257"/>
      <c r="G314" s="279">
        <f t="shared" si="8"/>
        <v>83554</v>
      </c>
      <c r="H314" s="170"/>
    </row>
    <row r="315" spans="1:8" ht="12.75">
      <c r="A315" s="246" t="s">
        <v>456</v>
      </c>
      <c r="B315" s="246" t="s">
        <v>458</v>
      </c>
      <c r="C315" s="209"/>
      <c r="D315" s="247"/>
      <c r="E315" s="248">
        <v>8750</v>
      </c>
      <c r="F315" s="257"/>
      <c r="G315" s="279">
        <f t="shared" si="8"/>
        <v>8750</v>
      </c>
      <c r="H315" s="170"/>
    </row>
    <row r="316" spans="1:8" ht="12.75">
      <c r="A316" s="246" t="s">
        <v>457</v>
      </c>
      <c r="B316" s="246" t="s">
        <v>458</v>
      </c>
      <c r="C316" s="209"/>
      <c r="D316" s="247"/>
      <c r="E316" s="248">
        <v>2917</v>
      </c>
      <c r="F316" s="257"/>
      <c r="G316" s="279">
        <f t="shared" si="8"/>
        <v>2917</v>
      </c>
      <c r="H316" s="170"/>
    </row>
    <row r="317" spans="1:8" ht="12.75">
      <c r="A317" s="246" t="s">
        <v>90</v>
      </c>
      <c r="B317" s="246" t="s">
        <v>91</v>
      </c>
      <c r="C317" s="209"/>
      <c r="D317" s="247"/>
      <c r="E317" s="248">
        <v>517</v>
      </c>
      <c r="F317" s="257"/>
      <c r="G317" s="279">
        <f t="shared" si="8"/>
        <v>517</v>
      </c>
      <c r="H317" s="170"/>
    </row>
    <row r="318" spans="1:8" ht="12.75">
      <c r="A318" s="246" t="s">
        <v>92</v>
      </c>
      <c r="B318" s="246" t="s">
        <v>91</v>
      </c>
      <c r="C318" s="209"/>
      <c r="D318" s="247"/>
      <c r="E318" s="248">
        <v>173</v>
      </c>
      <c r="F318" s="257"/>
      <c r="G318" s="279">
        <f t="shared" si="8"/>
        <v>173</v>
      </c>
      <c r="H318" s="170"/>
    </row>
    <row r="319" spans="1:8" ht="12.75">
      <c r="A319" s="246" t="s">
        <v>688</v>
      </c>
      <c r="B319" s="246" t="s">
        <v>807</v>
      </c>
      <c r="C319" s="209"/>
      <c r="D319" s="247"/>
      <c r="E319" s="248">
        <v>9143</v>
      </c>
      <c r="F319" s="257"/>
      <c r="G319" s="279">
        <f t="shared" si="8"/>
        <v>9143</v>
      </c>
      <c r="H319" s="170"/>
    </row>
    <row r="320" spans="1:8" ht="12.75">
      <c r="A320" s="246" t="s">
        <v>459</v>
      </c>
      <c r="B320" s="246" t="s">
        <v>461</v>
      </c>
      <c r="C320" s="209"/>
      <c r="D320" s="247"/>
      <c r="E320" s="248">
        <v>2175</v>
      </c>
      <c r="F320" s="257"/>
      <c r="G320" s="279">
        <f t="shared" si="8"/>
        <v>2175</v>
      </c>
      <c r="H320" s="170"/>
    </row>
    <row r="321" spans="1:8" ht="12.75">
      <c r="A321" s="246" t="s">
        <v>460</v>
      </c>
      <c r="B321" s="246" t="s">
        <v>461</v>
      </c>
      <c r="C321" s="209"/>
      <c r="D321" s="247"/>
      <c r="E321" s="248">
        <v>725</v>
      </c>
      <c r="F321" s="257"/>
      <c r="G321" s="279">
        <f t="shared" si="8"/>
        <v>725</v>
      </c>
      <c r="H321" s="170"/>
    </row>
    <row r="322" spans="1:8" ht="12.75">
      <c r="A322" s="246" t="s">
        <v>689</v>
      </c>
      <c r="B322" s="246" t="s">
        <v>618</v>
      </c>
      <c r="C322" s="209"/>
      <c r="D322" s="247"/>
      <c r="E322" s="248">
        <v>167321</v>
      </c>
      <c r="F322" s="257"/>
      <c r="G322" s="279">
        <f t="shared" si="8"/>
        <v>167321</v>
      </c>
      <c r="H322" s="170"/>
    </row>
    <row r="323" spans="1:8" ht="12.75">
      <c r="A323" s="246" t="s">
        <v>690</v>
      </c>
      <c r="B323" s="246" t="s">
        <v>575</v>
      </c>
      <c r="C323" s="209"/>
      <c r="D323" s="247"/>
      <c r="E323" s="248">
        <v>113850</v>
      </c>
      <c r="F323" s="257"/>
      <c r="G323" s="279">
        <f t="shared" si="8"/>
        <v>113850</v>
      </c>
      <c r="H323" s="170"/>
    </row>
    <row r="324" spans="1:8" ht="12.75">
      <c r="A324" s="246" t="s">
        <v>410</v>
      </c>
      <c r="B324" s="246" t="s">
        <v>391</v>
      </c>
      <c r="C324" s="209"/>
      <c r="D324" s="247"/>
      <c r="E324" s="248">
        <v>4529</v>
      </c>
      <c r="F324" s="257"/>
      <c r="G324" s="279">
        <f aca="true" t="shared" si="9" ref="G324:G337">SUM(E324+F324)</f>
        <v>4529</v>
      </c>
      <c r="H324" s="170"/>
    </row>
    <row r="325" spans="1:8" ht="12.75">
      <c r="A325" s="246" t="s">
        <v>691</v>
      </c>
      <c r="B325" s="246" t="s">
        <v>621</v>
      </c>
      <c r="C325" s="209"/>
      <c r="D325" s="247"/>
      <c r="E325" s="248">
        <v>87254</v>
      </c>
      <c r="F325" s="257"/>
      <c r="G325" s="279">
        <f t="shared" si="9"/>
        <v>87254</v>
      </c>
      <c r="H325" s="170"/>
    </row>
    <row r="326" spans="1:8" ht="12.75">
      <c r="A326" s="246" t="s">
        <v>462</v>
      </c>
      <c r="B326" s="246" t="s">
        <v>464</v>
      </c>
      <c r="C326" s="209"/>
      <c r="D326" s="247"/>
      <c r="E326" s="248">
        <v>24239</v>
      </c>
      <c r="F326" s="272"/>
      <c r="G326" s="279">
        <f t="shared" si="9"/>
        <v>24239</v>
      </c>
      <c r="H326" s="170"/>
    </row>
    <row r="327" spans="1:8" ht="12.75">
      <c r="A327" s="246" t="s">
        <v>463</v>
      </c>
      <c r="B327" s="246" t="s">
        <v>464</v>
      </c>
      <c r="C327" s="209"/>
      <c r="D327" s="247"/>
      <c r="E327" s="248">
        <v>8079</v>
      </c>
      <c r="F327" s="272"/>
      <c r="G327" s="279">
        <f t="shared" si="9"/>
        <v>8079</v>
      </c>
      <c r="H327" s="170"/>
    </row>
    <row r="328" spans="1:8" ht="12.75">
      <c r="A328" s="246" t="s">
        <v>93</v>
      </c>
      <c r="B328" s="246" t="s">
        <v>431</v>
      </c>
      <c r="C328" s="209"/>
      <c r="D328" s="247"/>
      <c r="E328" s="248">
        <v>4448</v>
      </c>
      <c r="F328" s="257"/>
      <c r="G328" s="279">
        <f t="shared" si="9"/>
        <v>4448</v>
      </c>
      <c r="H328" s="170"/>
    </row>
    <row r="329" spans="1:8" ht="12.75">
      <c r="A329" s="246" t="s">
        <v>692</v>
      </c>
      <c r="B329" s="246" t="s">
        <v>622</v>
      </c>
      <c r="C329" s="209"/>
      <c r="D329" s="247"/>
      <c r="E329" s="248">
        <v>11818</v>
      </c>
      <c r="F329" s="272"/>
      <c r="G329" s="279">
        <f t="shared" si="9"/>
        <v>11818</v>
      </c>
      <c r="H329" s="170"/>
    </row>
    <row r="330" spans="1:8" ht="12.75">
      <c r="A330" s="246" t="s">
        <v>693</v>
      </c>
      <c r="B330" s="246" t="s">
        <v>624</v>
      </c>
      <c r="C330" s="209"/>
      <c r="D330" s="247"/>
      <c r="E330" s="248">
        <v>12464.69</v>
      </c>
      <c r="F330" s="257"/>
      <c r="G330" s="279">
        <f t="shared" si="9"/>
        <v>12464.69</v>
      </c>
      <c r="H330" s="170"/>
    </row>
    <row r="331" spans="1:8" ht="12.75">
      <c r="A331" s="246" t="s">
        <v>694</v>
      </c>
      <c r="B331" s="246" t="s">
        <v>826</v>
      </c>
      <c r="C331" s="209"/>
      <c r="D331" s="247"/>
      <c r="E331" s="248">
        <v>131361</v>
      </c>
      <c r="F331" s="257"/>
      <c r="G331" s="279">
        <f t="shared" si="9"/>
        <v>131361</v>
      </c>
      <c r="H331" s="170"/>
    </row>
    <row r="332" spans="1:8" ht="12.75">
      <c r="A332" s="246" t="s">
        <v>94</v>
      </c>
      <c r="B332" s="246" t="s">
        <v>528</v>
      </c>
      <c r="C332" s="209"/>
      <c r="D332" s="247"/>
      <c r="E332" s="248">
        <v>144</v>
      </c>
      <c r="F332" s="257"/>
      <c r="G332" s="279">
        <f t="shared" si="9"/>
        <v>144</v>
      </c>
      <c r="H332" s="170"/>
    </row>
    <row r="333" spans="1:8" ht="12.75">
      <c r="A333" s="246" t="s">
        <v>28</v>
      </c>
      <c r="B333" s="246" t="s">
        <v>87</v>
      </c>
      <c r="C333" s="209"/>
      <c r="D333" s="247"/>
      <c r="E333" s="248">
        <v>91565</v>
      </c>
      <c r="F333" s="257"/>
      <c r="G333" s="279">
        <f t="shared" si="9"/>
        <v>91565</v>
      </c>
      <c r="H333" s="170"/>
    </row>
    <row r="334" spans="1:8" ht="12.75">
      <c r="A334" s="246" t="s">
        <v>397</v>
      </c>
      <c r="B334" s="246" t="s">
        <v>503</v>
      </c>
      <c r="C334" s="209"/>
      <c r="D334" s="247"/>
      <c r="E334" s="248">
        <v>634053.86</v>
      </c>
      <c r="F334" s="257"/>
      <c r="G334" s="279">
        <f t="shared" si="9"/>
        <v>634053.86</v>
      </c>
      <c r="H334" s="170"/>
    </row>
    <row r="335" spans="1:8" ht="12.75">
      <c r="A335" s="246" t="s">
        <v>504</v>
      </c>
      <c r="B335" s="246" t="s">
        <v>503</v>
      </c>
      <c r="C335" s="209"/>
      <c r="D335" s="247"/>
      <c r="E335" s="248">
        <v>211351.29</v>
      </c>
      <c r="F335" s="257"/>
      <c r="G335" s="279">
        <f t="shared" si="9"/>
        <v>211351.29</v>
      </c>
      <c r="H335" s="170"/>
    </row>
    <row r="336" spans="1:8" ht="12.75">
      <c r="A336" s="240" t="s">
        <v>88</v>
      </c>
      <c r="B336" s="240" t="s">
        <v>474</v>
      </c>
      <c r="C336" s="241"/>
      <c r="D336" s="242"/>
      <c r="E336" s="243">
        <v>4821</v>
      </c>
      <c r="F336" s="257"/>
      <c r="G336" s="278">
        <f t="shared" si="9"/>
        <v>4821</v>
      </c>
      <c r="H336" s="170"/>
    </row>
    <row r="337" spans="1:8" ht="12.75">
      <c r="A337" s="260" t="s">
        <v>542</v>
      </c>
      <c r="B337" s="260" t="s">
        <v>543</v>
      </c>
      <c r="C337" s="261"/>
      <c r="D337" s="262"/>
      <c r="E337" s="263">
        <f>SUM(E301:E336)</f>
        <v>4457128.84</v>
      </c>
      <c r="F337" s="296">
        <f>SUM(F301:F336)</f>
        <v>2428</v>
      </c>
      <c r="G337" s="279">
        <f t="shared" si="9"/>
        <v>4459556.84</v>
      </c>
      <c r="H337" s="170"/>
    </row>
    <row r="338" spans="1:8" ht="12.75">
      <c r="A338" s="246"/>
      <c r="B338" s="246"/>
      <c r="C338" s="209"/>
      <c r="D338" s="247"/>
      <c r="E338" s="248"/>
      <c r="F338" s="209"/>
      <c r="G338" s="215"/>
      <c r="H338" s="170"/>
    </row>
    <row r="339" spans="1:8" ht="12.75">
      <c r="A339" s="215" t="s">
        <v>413</v>
      </c>
      <c r="B339" s="246" t="s">
        <v>522</v>
      </c>
      <c r="C339" s="209"/>
      <c r="D339" s="247"/>
      <c r="E339" s="248">
        <v>11822</v>
      </c>
      <c r="F339" s="209"/>
      <c r="G339" s="279">
        <f aca="true" t="shared" si="10" ref="G339:G361">SUM(E339+F339)</f>
        <v>11822</v>
      </c>
      <c r="H339" s="170"/>
    </row>
    <row r="340" spans="1:8" ht="12.75">
      <c r="A340" s="215" t="s">
        <v>414</v>
      </c>
      <c r="B340" s="246" t="s">
        <v>580</v>
      </c>
      <c r="C340" s="209"/>
      <c r="D340" s="247"/>
      <c r="E340" s="248">
        <v>145272</v>
      </c>
      <c r="F340" s="209"/>
      <c r="G340" s="279">
        <f t="shared" si="10"/>
        <v>145272</v>
      </c>
      <c r="H340" s="170"/>
    </row>
    <row r="341" spans="1:8" ht="12.75">
      <c r="A341" s="215" t="s">
        <v>415</v>
      </c>
      <c r="B341" s="246" t="s">
        <v>582</v>
      </c>
      <c r="C341" s="209"/>
      <c r="D341" s="247"/>
      <c r="E341" s="248">
        <v>9620</v>
      </c>
      <c r="F341" s="209"/>
      <c r="G341" s="279">
        <f t="shared" si="10"/>
        <v>9620</v>
      </c>
      <c r="H341" s="170"/>
    </row>
    <row r="342" spans="1:8" ht="12.75">
      <c r="A342" s="215" t="s">
        <v>416</v>
      </c>
      <c r="B342" s="246" t="s">
        <v>584</v>
      </c>
      <c r="C342" s="209"/>
      <c r="D342" s="247"/>
      <c r="E342" s="248">
        <v>28680</v>
      </c>
      <c r="F342" s="209"/>
      <c r="G342" s="279">
        <f t="shared" si="10"/>
        <v>28680</v>
      </c>
      <c r="H342" s="170"/>
    </row>
    <row r="343" spans="1:8" ht="12.75">
      <c r="A343" s="239"/>
      <c r="B343" s="240"/>
      <c r="C343" s="241"/>
      <c r="D343" s="242"/>
      <c r="E343" s="243"/>
      <c r="F343" s="241"/>
      <c r="G343" s="278"/>
      <c r="H343" s="170"/>
    </row>
    <row r="344" spans="1:8" ht="12.75">
      <c r="A344" s="209"/>
      <c r="B344" s="209"/>
      <c r="C344" s="209"/>
      <c r="D344" s="209"/>
      <c r="E344" s="257"/>
      <c r="F344" s="209"/>
      <c r="G344" s="221"/>
      <c r="H344" s="170"/>
    </row>
    <row r="345" spans="1:8" ht="12.75">
      <c r="A345" s="209"/>
      <c r="B345" s="209"/>
      <c r="C345" s="209"/>
      <c r="D345" s="209"/>
      <c r="E345" s="257"/>
      <c r="F345" s="209"/>
      <c r="G345" s="221"/>
      <c r="H345" s="170"/>
    </row>
    <row r="346" spans="1:8" ht="13.5" thickBot="1">
      <c r="A346" s="210"/>
      <c r="B346" s="210"/>
      <c r="C346" s="210"/>
      <c r="D346" s="210"/>
      <c r="E346" s="210"/>
      <c r="F346" s="210"/>
      <c r="G346" s="210"/>
      <c r="H346" s="170"/>
    </row>
    <row r="347" spans="1:8" ht="13.5" thickTop="1">
      <c r="A347" s="150" t="s">
        <v>853</v>
      </c>
      <c r="B347" s="48"/>
      <c r="C347" s="48"/>
      <c r="D347" s="48"/>
      <c r="E347" s="150" t="s">
        <v>855</v>
      </c>
      <c r="F347" s="209"/>
      <c r="G347" s="150" t="s">
        <v>249</v>
      </c>
      <c r="H347" s="170"/>
    </row>
    <row r="348" spans="1:8" ht="12.75">
      <c r="A348" s="211" t="s">
        <v>852</v>
      </c>
      <c r="B348" s="48" t="s">
        <v>854</v>
      </c>
      <c r="C348" s="48"/>
      <c r="D348" s="48"/>
      <c r="E348" s="211" t="s">
        <v>570</v>
      </c>
      <c r="F348" s="209"/>
      <c r="G348" s="211" t="s">
        <v>570</v>
      </c>
      <c r="H348" s="170"/>
    </row>
    <row r="349" spans="1:8" ht="13.5" thickBot="1">
      <c r="A349" s="175"/>
      <c r="B349" s="212"/>
      <c r="C349" s="212"/>
      <c r="D349" s="212"/>
      <c r="E349" s="175"/>
      <c r="F349" s="173" t="s">
        <v>588</v>
      </c>
      <c r="G349" s="175" t="s">
        <v>590</v>
      </c>
      <c r="H349" s="170"/>
    </row>
    <row r="350" spans="1:8" ht="14.25" thickBot="1" thickTop="1">
      <c r="A350" s="213" t="s">
        <v>545</v>
      </c>
      <c r="B350" s="214" t="s">
        <v>546</v>
      </c>
      <c r="C350" s="214"/>
      <c r="D350" s="214"/>
      <c r="E350" s="213" t="s">
        <v>547</v>
      </c>
      <c r="F350" s="207" t="s">
        <v>818</v>
      </c>
      <c r="G350" s="213" t="s">
        <v>27</v>
      </c>
      <c r="H350" s="170"/>
    </row>
    <row r="351" spans="1:8" ht="12.75">
      <c r="A351" s="215"/>
      <c r="B351" s="246"/>
      <c r="C351" s="209"/>
      <c r="D351" s="247"/>
      <c r="E351" s="248"/>
      <c r="F351" s="209"/>
      <c r="G351" s="279"/>
      <c r="H351" s="170"/>
    </row>
    <row r="352" spans="1:8" ht="12.75">
      <c r="A352" s="215" t="s">
        <v>417</v>
      </c>
      <c r="B352" s="246" t="s">
        <v>586</v>
      </c>
      <c r="C352" s="209"/>
      <c r="D352" s="247"/>
      <c r="E352" s="248">
        <v>4026</v>
      </c>
      <c r="F352" s="209"/>
      <c r="G352" s="279">
        <f t="shared" si="10"/>
        <v>4026</v>
      </c>
      <c r="H352" s="170"/>
    </row>
    <row r="353" spans="1:8" ht="12.75">
      <c r="A353" s="215" t="s">
        <v>418</v>
      </c>
      <c r="B353" s="246" t="s">
        <v>574</v>
      </c>
      <c r="C353" s="209"/>
      <c r="D353" s="247"/>
      <c r="E353" s="248">
        <v>9222</v>
      </c>
      <c r="F353" s="257"/>
      <c r="G353" s="279">
        <f t="shared" si="10"/>
        <v>9222</v>
      </c>
      <c r="H353" s="170"/>
    </row>
    <row r="354" spans="1:8" ht="12.75">
      <c r="A354" s="215" t="s">
        <v>419</v>
      </c>
      <c r="B354" s="246" t="s">
        <v>807</v>
      </c>
      <c r="C354" s="209"/>
      <c r="D354" s="247"/>
      <c r="E354" s="248">
        <v>2312</v>
      </c>
      <c r="F354" s="209"/>
      <c r="G354" s="279">
        <f t="shared" si="10"/>
        <v>2312</v>
      </c>
      <c r="H354" s="170"/>
    </row>
    <row r="355" spans="1:8" ht="12.75">
      <c r="A355" s="215" t="s">
        <v>420</v>
      </c>
      <c r="B355" s="246" t="s">
        <v>618</v>
      </c>
      <c r="C355" s="209"/>
      <c r="D355" s="247"/>
      <c r="E355" s="248">
        <v>5264</v>
      </c>
      <c r="F355" s="209"/>
      <c r="G355" s="279">
        <f t="shared" si="10"/>
        <v>5264</v>
      </c>
      <c r="H355" s="170"/>
    </row>
    <row r="356" spans="1:8" ht="12.75">
      <c r="A356" s="215" t="s">
        <v>421</v>
      </c>
      <c r="B356" s="246" t="s">
        <v>575</v>
      </c>
      <c r="C356" s="209"/>
      <c r="D356" s="247"/>
      <c r="E356" s="248">
        <v>1073</v>
      </c>
      <c r="F356" s="209"/>
      <c r="G356" s="279">
        <f t="shared" si="10"/>
        <v>1073</v>
      </c>
      <c r="H356" s="170"/>
    </row>
    <row r="357" spans="1:8" ht="12.75">
      <c r="A357" s="215" t="s">
        <v>422</v>
      </c>
      <c r="B357" s="246" t="s">
        <v>391</v>
      </c>
      <c r="C357" s="209"/>
      <c r="D357" s="247"/>
      <c r="E357" s="248">
        <v>255</v>
      </c>
      <c r="F357" s="209"/>
      <c r="G357" s="279">
        <f t="shared" si="10"/>
        <v>255</v>
      </c>
      <c r="H357" s="170"/>
    </row>
    <row r="358" spans="1:8" ht="12.75">
      <c r="A358" s="215" t="s">
        <v>423</v>
      </c>
      <c r="B358" s="246" t="s">
        <v>621</v>
      </c>
      <c r="C358" s="209"/>
      <c r="D358" s="247"/>
      <c r="E358" s="248">
        <v>1686</v>
      </c>
      <c r="F358" s="209"/>
      <c r="G358" s="279">
        <f t="shared" si="10"/>
        <v>1686</v>
      </c>
      <c r="H358" s="170"/>
    </row>
    <row r="359" spans="1:8" ht="12.75">
      <c r="A359" s="215" t="s">
        <v>424</v>
      </c>
      <c r="B359" s="246" t="s">
        <v>622</v>
      </c>
      <c r="C359" s="209"/>
      <c r="D359" s="247"/>
      <c r="E359" s="248">
        <v>745</v>
      </c>
      <c r="F359" s="209"/>
      <c r="G359" s="279">
        <f t="shared" si="10"/>
        <v>745</v>
      </c>
      <c r="H359" s="170"/>
    </row>
    <row r="360" spans="1:8" ht="12.75">
      <c r="A360" s="239" t="s">
        <v>425</v>
      </c>
      <c r="B360" s="240" t="s">
        <v>796</v>
      </c>
      <c r="C360" s="241"/>
      <c r="D360" s="242"/>
      <c r="E360" s="243">
        <v>7890</v>
      </c>
      <c r="F360" s="315"/>
      <c r="G360" s="278">
        <f t="shared" si="10"/>
        <v>7890</v>
      </c>
      <c r="H360" s="170"/>
    </row>
    <row r="361" spans="1:8" ht="12.75">
      <c r="A361" s="215" t="s">
        <v>426</v>
      </c>
      <c r="B361" s="246" t="s">
        <v>427</v>
      </c>
      <c r="C361" s="209"/>
      <c r="D361" s="247"/>
      <c r="E361" s="248">
        <f>SUM(E339:E360)</f>
        <v>227867</v>
      </c>
      <c r="F361" s="257">
        <f>SUM(F339:F360)</f>
        <v>0</v>
      </c>
      <c r="G361" s="279">
        <f t="shared" si="10"/>
        <v>227867</v>
      </c>
      <c r="H361" s="170"/>
    </row>
    <row r="362" spans="1:8" ht="12.75">
      <c r="A362" s="246"/>
      <c r="B362" s="246"/>
      <c r="C362" s="209"/>
      <c r="D362" s="247"/>
      <c r="E362" s="248"/>
      <c r="F362" s="209"/>
      <c r="G362" s="215"/>
      <c r="H362" s="170"/>
    </row>
    <row r="363" spans="1:8" ht="12.75">
      <c r="A363" s="215" t="s">
        <v>695</v>
      </c>
      <c r="B363" s="246" t="s">
        <v>522</v>
      </c>
      <c r="C363" s="209"/>
      <c r="D363" s="247"/>
      <c r="E363" s="248">
        <v>26774</v>
      </c>
      <c r="F363" s="257"/>
      <c r="G363" s="279">
        <f aca="true" t="shared" si="11" ref="G363:G384">SUM(E363+F363)</f>
        <v>26774</v>
      </c>
      <c r="H363" s="170"/>
    </row>
    <row r="364" spans="1:8" ht="12.75">
      <c r="A364" s="215" t="s">
        <v>696</v>
      </c>
      <c r="B364" s="246" t="s">
        <v>580</v>
      </c>
      <c r="C364" s="209"/>
      <c r="D364" s="247"/>
      <c r="E364" s="248">
        <v>465858</v>
      </c>
      <c r="F364" s="257"/>
      <c r="G364" s="279">
        <f t="shared" si="11"/>
        <v>465858</v>
      </c>
      <c r="H364" s="170"/>
    </row>
    <row r="365" spans="1:8" ht="12.75">
      <c r="A365" s="215" t="s">
        <v>697</v>
      </c>
      <c r="B365" s="246" t="s">
        <v>582</v>
      </c>
      <c r="C365" s="209"/>
      <c r="D365" s="247"/>
      <c r="E365" s="248">
        <v>39803</v>
      </c>
      <c r="F365" s="257"/>
      <c r="G365" s="279">
        <f t="shared" si="11"/>
        <v>39803</v>
      </c>
      <c r="H365" s="170"/>
    </row>
    <row r="366" spans="1:8" ht="12.75">
      <c r="A366" s="215" t="s">
        <v>698</v>
      </c>
      <c r="B366" s="246" t="s">
        <v>584</v>
      </c>
      <c r="C366" s="209"/>
      <c r="D366" s="247"/>
      <c r="E366" s="248">
        <v>90021</v>
      </c>
      <c r="F366" s="257"/>
      <c r="G366" s="279">
        <f t="shared" si="11"/>
        <v>90021</v>
      </c>
      <c r="H366" s="170"/>
    </row>
    <row r="367" spans="1:8" ht="12.75">
      <c r="A367" s="215" t="s">
        <v>699</v>
      </c>
      <c r="B367" s="246" t="s">
        <v>586</v>
      </c>
      <c r="C367" s="209"/>
      <c r="D367" s="247"/>
      <c r="E367" s="248">
        <v>12916</v>
      </c>
      <c r="F367" s="257"/>
      <c r="G367" s="279">
        <f t="shared" si="11"/>
        <v>12916</v>
      </c>
      <c r="H367" s="170"/>
    </row>
    <row r="368" spans="1:8" ht="12.75">
      <c r="A368" s="215" t="s">
        <v>411</v>
      </c>
      <c r="B368" s="246" t="s">
        <v>373</v>
      </c>
      <c r="C368" s="209"/>
      <c r="D368" s="247"/>
      <c r="E368" s="248">
        <v>3130</v>
      </c>
      <c r="F368" s="257"/>
      <c r="G368" s="279">
        <f t="shared" si="11"/>
        <v>3130</v>
      </c>
      <c r="H368" s="170"/>
    </row>
    <row r="369" spans="1:8" ht="12.75">
      <c r="A369" s="215" t="s">
        <v>700</v>
      </c>
      <c r="B369" s="246" t="s">
        <v>574</v>
      </c>
      <c r="C369" s="209"/>
      <c r="D369" s="247"/>
      <c r="E369" s="248">
        <v>26445</v>
      </c>
      <c r="F369" s="257"/>
      <c r="G369" s="279">
        <f t="shared" si="11"/>
        <v>26445</v>
      </c>
      <c r="H369" s="170"/>
    </row>
    <row r="370" spans="1:8" ht="12.75">
      <c r="A370" s="215" t="s">
        <v>195</v>
      </c>
      <c r="B370" s="246" t="s">
        <v>701</v>
      </c>
      <c r="C370" s="209"/>
      <c r="D370" s="247"/>
      <c r="E370" s="248">
        <v>60253</v>
      </c>
      <c r="F370" s="257"/>
      <c r="G370" s="279">
        <f t="shared" si="11"/>
        <v>60253</v>
      </c>
      <c r="H370" s="170"/>
    </row>
    <row r="371" spans="1:8" ht="12.75">
      <c r="A371" s="215" t="s">
        <v>842</v>
      </c>
      <c r="B371" s="246" t="s">
        <v>807</v>
      </c>
      <c r="C371" s="209"/>
      <c r="D371" s="247"/>
      <c r="E371" s="248">
        <v>5085</v>
      </c>
      <c r="F371" s="257"/>
      <c r="G371" s="279">
        <f t="shared" si="11"/>
        <v>5085</v>
      </c>
      <c r="H371" s="170"/>
    </row>
    <row r="372" spans="1:8" ht="12.75">
      <c r="A372" s="215" t="s">
        <v>702</v>
      </c>
      <c r="B372" s="246" t="s">
        <v>618</v>
      </c>
      <c r="C372" s="209"/>
      <c r="D372" s="247"/>
      <c r="E372" s="248">
        <v>39139</v>
      </c>
      <c r="F372" s="257"/>
      <c r="G372" s="279">
        <f t="shared" si="11"/>
        <v>39139</v>
      </c>
      <c r="H372" s="170"/>
    </row>
    <row r="373" spans="1:8" ht="12.75">
      <c r="A373" s="215" t="s">
        <v>703</v>
      </c>
      <c r="B373" s="246" t="s">
        <v>575</v>
      </c>
      <c r="C373" s="209"/>
      <c r="D373" s="247"/>
      <c r="E373" s="248">
        <v>16886</v>
      </c>
      <c r="F373" s="257"/>
      <c r="G373" s="279">
        <f t="shared" si="11"/>
        <v>16886</v>
      </c>
      <c r="H373" s="170"/>
    </row>
    <row r="374" spans="1:8" ht="12.75">
      <c r="A374" s="215" t="s">
        <v>412</v>
      </c>
      <c r="B374" s="246" t="s">
        <v>391</v>
      </c>
      <c r="C374" s="209"/>
      <c r="D374" s="247"/>
      <c r="E374" s="248">
        <v>1200</v>
      </c>
      <c r="F374" s="257"/>
      <c r="G374" s="279">
        <f t="shared" si="11"/>
        <v>1200</v>
      </c>
      <c r="H374" s="170"/>
    </row>
    <row r="375" spans="1:8" ht="12.75">
      <c r="A375" s="215" t="s">
        <v>704</v>
      </c>
      <c r="B375" s="246" t="s">
        <v>621</v>
      </c>
      <c r="C375" s="209"/>
      <c r="D375" s="247"/>
      <c r="E375" s="248">
        <v>38843</v>
      </c>
      <c r="F375" s="257"/>
      <c r="G375" s="279">
        <f t="shared" si="11"/>
        <v>38843</v>
      </c>
      <c r="H375" s="170"/>
    </row>
    <row r="376" spans="1:8" ht="12.75">
      <c r="A376" s="215" t="s">
        <v>95</v>
      </c>
      <c r="B376" s="246" t="s">
        <v>431</v>
      </c>
      <c r="C376" s="209"/>
      <c r="D376" s="247"/>
      <c r="E376" s="248">
        <v>120</v>
      </c>
      <c r="F376" s="257"/>
      <c r="G376" s="279">
        <f t="shared" si="11"/>
        <v>120</v>
      </c>
      <c r="H376" s="170"/>
    </row>
    <row r="377" spans="1:8" ht="12.75">
      <c r="A377" s="215" t="s">
        <v>705</v>
      </c>
      <c r="B377" s="246" t="s">
        <v>622</v>
      </c>
      <c r="C377" s="209"/>
      <c r="D377" s="247"/>
      <c r="E377" s="248">
        <v>3800</v>
      </c>
      <c r="F377" s="272"/>
      <c r="G377" s="279">
        <f t="shared" si="11"/>
        <v>3800</v>
      </c>
      <c r="H377" s="170"/>
    </row>
    <row r="378" spans="1:8" ht="12.75">
      <c r="A378" s="215" t="s">
        <v>196</v>
      </c>
      <c r="B378" s="258" t="s">
        <v>624</v>
      </c>
      <c r="C378" s="209"/>
      <c r="D378" s="247"/>
      <c r="E378" s="248">
        <v>1588</v>
      </c>
      <c r="F378" s="272"/>
      <c r="G378" s="279">
        <f t="shared" si="11"/>
        <v>1588</v>
      </c>
      <c r="H378" s="170"/>
    </row>
    <row r="379" spans="1:8" ht="12.75">
      <c r="A379" s="215" t="s">
        <v>706</v>
      </c>
      <c r="B379" s="258" t="s">
        <v>796</v>
      </c>
      <c r="C379" s="209"/>
      <c r="D379" s="247"/>
      <c r="E379" s="248">
        <v>32553</v>
      </c>
      <c r="F379" s="272"/>
      <c r="G379" s="279">
        <f t="shared" si="11"/>
        <v>32553</v>
      </c>
      <c r="H379" s="170"/>
    </row>
    <row r="380" spans="1:8" ht="12.75">
      <c r="A380" s="215" t="s">
        <v>96</v>
      </c>
      <c r="B380" s="258" t="s">
        <v>528</v>
      </c>
      <c r="C380" s="209"/>
      <c r="D380" s="247"/>
      <c r="E380" s="248">
        <v>37</v>
      </c>
      <c r="F380" s="272"/>
      <c r="G380" s="279">
        <f t="shared" si="11"/>
        <v>37</v>
      </c>
      <c r="H380" s="170"/>
    </row>
    <row r="381" spans="1:8" ht="12.75">
      <c r="A381" s="215" t="s">
        <v>507</v>
      </c>
      <c r="B381" s="258" t="s">
        <v>508</v>
      </c>
      <c r="C381" s="209"/>
      <c r="D381" s="247"/>
      <c r="E381" s="248">
        <v>20000</v>
      </c>
      <c r="F381" s="257"/>
      <c r="G381" s="279">
        <f t="shared" si="11"/>
        <v>20000</v>
      </c>
      <c r="H381" s="170"/>
    </row>
    <row r="382" spans="1:8" ht="12.75">
      <c r="A382" s="215"/>
      <c r="B382" s="258" t="s">
        <v>509</v>
      </c>
      <c r="C382" s="209"/>
      <c r="D382" s="247"/>
      <c r="E382" s="248"/>
      <c r="F382" s="272"/>
      <c r="G382" s="279"/>
      <c r="H382" s="170"/>
    </row>
    <row r="383" spans="1:8" ht="12.75">
      <c r="A383" s="239" t="s">
        <v>97</v>
      </c>
      <c r="B383" s="240" t="s">
        <v>474</v>
      </c>
      <c r="C383" s="241"/>
      <c r="D383" s="242"/>
      <c r="E383" s="243">
        <v>3659</v>
      </c>
      <c r="F383" s="244"/>
      <c r="G383" s="278">
        <f t="shared" si="11"/>
        <v>3659</v>
      </c>
      <c r="H383" s="170"/>
    </row>
    <row r="384" spans="1:8" ht="12.75">
      <c r="A384" s="215" t="s">
        <v>808</v>
      </c>
      <c r="B384" s="246" t="s">
        <v>839</v>
      </c>
      <c r="C384" s="209"/>
      <c r="D384" s="247"/>
      <c r="E384" s="248">
        <f>SUM(E363:E383)</f>
        <v>888110</v>
      </c>
      <c r="F384" s="257">
        <f>SUM(F363:F383)</f>
        <v>0</v>
      </c>
      <c r="G384" s="279">
        <f t="shared" si="11"/>
        <v>888110</v>
      </c>
      <c r="H384" s="170"/>
    </row>
    <row r="385" spans="1:8" ht="12.75">
      <c r="A385" s="215"/>
      <c r="B385" s="246"/>
      <c r="C385" s="209"/>
      <c r="D385" s="247"/>
      <c r="E385" s="248"/>
      <c r="F385" s="257"/>
      <c r="G385" s="216"/>
      <c r="H385" s="170"/>
    </row>
    <row r="386" spans="1:8" ht="12.75">
      <c r="A386" s="215" t="s">
        <v>707</v>
      </c>
      <c r="B386" s="246" t="s">
        <v>522</v>
      </c>
      <c r="C386" s="209"/>
      <c r="D386" s="247"/>
      <c r="E386" s="248">
        <v>82855</v>
      </c>
      <c r="F386" s="257"/>
      <c r="G386" s="279">
        <f aca="true" t="shared" si="12" ref="G386:G403">SUM(E386+F386)</f>
        <v>82855</v>
      </c>
      <c r="H386" s="170"/>
    </row>
    <row r="387" spans="1:8" ht="12.75">
      <c r="A387" s="215" t="s">
        <v>708</v>
      </c>
      <c r="B387" s="246" t="s">
        <v>580</v>
      </c>
      <c r="C387" s="209"/>
      <c r="D387" s="247"/>
      <c r="E387" s="248">
        <v>1279038</v>
      </c>
      <c r="F387" s="257"/>
      <c r="G387" s="279">
        <f t="shared" si="12"/>
        <v>1279038</v>
      </c>
      <c r="H387" s="170"/>
    </row>
    <row r="388" spans="1:8" ht="12.75">
      <c r="A388" s="215" t="s">
        <v>709</v>
      </c>
      <c r="B388" s="246" t="s">
        <v>582</v>
      </c>
      <c r="C388" s="209"/>
      <c r="D388" s="247"/>
      <c r="E388" s="248">
        <v>94696</v>
      </c>
      <c r="F388" s="257"/>
      <c r="G388" s="279">
        <f t="shared" si="12"/>
        <v>94696</v>
      </c>
      <c r="H388" s="170"/>
    </row>
    <row r="389" spans="1:8" ht="12.75">
      <c r="A389" s="215" t="s">
        <v>710</v>
      </c>
      <c r="B389" s="246" t="s">
        <v>584</v>
      </c>
      <c r="C389" s="209"/>
      <c r="D389" s="247"/>
      <c r="E389" s="248">
        <v>250991</v>
      </c>
      <c r="F389" s="272"/>
      <c r="G389" s="279">
        <f t="shared" si="12"/>
        <v>250991</v>
      </c>
      <c r="H389" s="170"/>
    </row>
    <row r="390" spans="1:8" ht="12.75">
      <c r="A390" s="215" t="s">
        <v>711</v>
      </c>
      <c r="B390" s="246" t="s">
        <v>586</v>
      </c>
      <c r="C390" s="209"/>
      <c r="D390" s="247"/>
      <c r="E390" s="248">
        <v>35223</v>
      </c>
      <c r="F390" s="257"/>
      <c r="G390" s="279">
        <f t="shared" si="12"/>
        <v>35223</v>
      </c>
      <c r="H390" s="170"/>
    </row>
    <row r="391" spans="1:8" ht="12.75">
      <c r="A391" s="215" t="s">
        <v>428</v>
      </c>
      <c r="B391" s="246" t="s">
        <v>373</v>
      </c>
      <c r="C391" s="209"/>
      <c r="D391" s="247"/>
      <c r="E391" s="248">
        <v>6000</v>
      </c>
      <c r="F391" s="257"/>
      <c r="G391" s="279">
        <f t="shared" si="12"/>
        <v>6000</v>
      </c>
      <c r="H391" s="170"/>
    </row>
    <row r="392" spans="1:8" ht="12.75">
      <c r="A392" s="215" t="s">
        <v>712</v>
      </c>
      <c r="B392" s="246" t="s">
        <v>574</v>
      </c>
      <c r="C392" s="209"/>
      <c r="D392" s="247"/>
      <c r="E392" s="248">
        <v>35000</v>
      </c>
      <c r="F392" s="257"/>
      <c r="G392" s="279">
        <f t="shared" si="12"/>
        <v>35000</v>
      </c>
      <c r="H392" s="170"/>
    </row>
    <row r="393" spans="1:8" ht="12.75">
      <c r="A393" s="215" t="s">
        <v>713</v>
      </c>
      <c r="B393" s="246" t="s">
        <v>807</v>
      </c>
      <c r="C393" s="209"/>
      <c r="D393" s="247"/>
      <c r="E393" s="248">
        <v>18000</v>
      </c>
      <c r="F393" s="257"/>
      <c r="G393" s="279">
        <f t="shared" si="12"/>
        <v>18000</v>
      </c>
      <c r="H393" s="170"/>
    </row>
    <row r="394" spans="1:8" ht="12.75">
      <c r="A394" s="215" t="s">
        <v>714</v>
      </c>
      <c r="B394" s="246" t="s">
        <v>618</v>
      </c>
      <c r="C394" s="209"/>
      <c r="D394" s="247"/>
      <c r="E394" s="248">
        <v>103247</v>
      </c>
      <c r="F394" s="257"/>
      <c r="G394" s="279">
        <f t="shared" si="12"/>
        <v>103247</v>
      </c>
      <c r="H394" s="170"/>
    </row>
    <row r="395" spans="1:8" ht="12.75">
      <c r="A395" s="215" t="s">
        <v>715</v>
      </c>
      <c r="B395" s="246" t="s">
        <v>575</v>
      </c>
      <c r="C395" s="209"/>
      <c r="D395" s="247"/>
      <c r="E395" s="248">
        <v>15300</v>
      </c>
      <c r="F395" s="257"/>
      <c r="G395" s="279">
        <f t="shared" si="12"/>
        <v>15300</v>
      </c>
      <c r="H395" s="170"/>
    </row>
    <row r="396" spans="1:8" ht="12.75">
      <c r="A396" s="215" t="s">
        <v>429</v>
      </c>
      <c r="B396" s="246" t="s">
        <v>391</v>
      </c>
      <c r="C396" s="209"/>
      <c r="D396" s="247"/>
      <c r="E396" s="248">
        <v>3600</v>
      </c>
      <c r="F396" s="257"/>
      <c r="G396" s="279">
        <f t="shared" si="12"/>
        <v>3600</v>
      </c>
      <c r="H396" s="170"/>
    </row>
    <row r="397" spans="1:8" ht="12.75">
      <c r="A397" s="215" t="s">
        <v>716</v>
      </c>
      <c r="B397" s="246" t="s">
        <v>621</v>
      </c>
      <c r="C397" s="209"/>
      <c r="D397" s="247"/>
      <c r="E397" s="248">
        <v>61714</v>
      </c>
      <c r="F397" s="257"/>
      <c r="G397" s="279">
        <f t="shared" si="12"/>
        <v>61714</v>
      </c>
      <c r="H397" s="170"/>
    </row>
    <row r="398" spans="1:8" ht="12.75">
      <c r="A398" s="215" t="s">
        <v>430</v>
      </c>
      <c r="B398" s="246" t="s">
        <v>431</v>
      </c>
      <c r="C398" s="209"/>
      <c r="D398" s="247"/>
      <c r="E398" s="248">
        <v>3000</v>
      </c>
      <c r="F398" s="257"/>
      <c r="G398" s="279">
        <f t="shared" si="12"/>
        <v>3000</v>
      </c>
      <c r="H398" s="170"/>
    </row>
    <row r="399" spans="1:8" ht="12.75">
      <c r="A399" s="215" t="s">
        <v>717</v>
      </c>
      <c r="B399" s="246" t="s">
        <v>622</v>
      </c>
      <c r="C399" s="209"/>
      <c r="D399" s="247"/>
      <c r="E399" s="248">
        <v>8800</v>
      </c>
      <c r="F399" s="272"/>
      <c r="G399" s="279">
        <f t="shared" si="12"/>
        <v>8800</v>
      </c>
      <c r="H399" s="170"/>
    </row>
    <row r="400" spans="1:8" ht="12.75">
      <c r="A400" s="215" t="s">
        <v>718</v>
      </c>
      <c r="B400" s="246" t="s">
        <v>624</v>
      </c>
      <c r="C400" s="209"/>
      <c r="D400" s="247"/>
      <c r="E400" s="248">
        <v>8500</v>
      </c>
      <c r="F400" s="209"/>
      <c r="G400" s="279">
        <f t="shared" si="12"/>
        <v>8500</v>
      </c>
      <c r="H400" s="170"/>
    </row>
    <row r="401" spans="1:8" ht="12.75">
      <c r="A401" s="215" t="s">
        <v>719</v>
      </c>
      <c r="B401" s="246" t="s">
        <v>796</v>
      </c>
      <c r="C401" s="209"/>
      <c r="D401" s="247"/>
      <c r="E401" s="248">
        <v>85047</v>
      </c>
      <c r="F401" s="257"/>
      <c r="G401" s="279">
        <f t="shared" si="12"/>
        <v>85047</v>
      </c>
      <c r="H401" s="170"/>
    </row>
    <row r="402" spans="1:8" ht="12.75">
      <c r="A402" s="215" t="s">
        <v>94</v>
      </c>
      <c r="B402" s="246" t="s">
        <v>528</v>
      </c>
      <c r="C402" s="209"/>
      <c r="D402" s="247"/>
      <c r="E402" s="248">
        <v>56</v>
      </c>
      <c r="F402" s="257"/>
      <c r="G402" s="279">
        <f t="shared" si="12"/>
        <v>56</v>
      </c>
      <c r="H402" s="170"/>
    </row>
    <row r="403" spans="1:8" ht="12.75">
      <c r="A403" s="215" t="s">
        <v>254</v>
      </c>
      <c r="B403" s="246" t="s">
        <v>312</v>
      </c>
      <c r="C403" s="209"/>
      <c r="D403" s="247"/>
      <c r="E403" s="248">
        <v>150000</v>
      </c>
      <c r="F403" s="257"/>
      <c r="G403" s="279">
        <f t="shared" si="12"/>
        <v>150000</v>
      </c>
      <c r="H403" s="170"/>
    </row>
    <row r="404" spans="1:8" ht="12.75">
      <c r="A404" s="215"/>
      <c r="B404" s="246" t="s">
        <v>89</v>
      </c>
      <c r="C404" s="209"/>
      <c r="D404" s="247"/>
      <c r="E404" s="248"/>
      <c r="F404" s="244"/>
      <c r="G404" s="310"/>
      <c r="H404" s="170"/>
    </row>
    <row r="405" spans="1:8" ht="12.75">
      <c r="A405" s="287" t="s">
        <v>809</v>
      </c>
      <c r="B405" s="260" t="s">
        <v>720</v>
      </c>
      <c r="C405" s="261"/>
      <c r="D405" s="262"/>
      <c r="E405" s="263">
        <f>SUM(E386:E404)</f>
        <v>2241067</v>
      </c>
      <c r="F405" s="257">
        <f>SUM(F386:F404)</f>
        <v>0</v>
      </c>
      <c r="G405" s="279">
        <f>SUM(E405+F405)</f>
        <v>2241067</v>
      </c>
      <c r="H405" s="170"/>
    </row>
    <row r="406" spans="1:8" ht="12.75">
      <c r="A406" s="215"/>
      <c r="B406" s="246"/>
      <c r="C406" s="209"/>
      <c r="D406" s="247"/>
      <c r="E406" s="248"/>
      <c r="F406" s="257"/>
      <c r="G406" s="216"/>
      <c r="H406" s="170"/>
    </row>
    <row r="407" spans="1:8" ht="12.75">
      <c r="A407" s="239" t="s">
        <v>721</v>
      </c>
      <c r="B407" s="240" t="s">
        <v>621</v>
      </c>
      <c r="C407" s="241"/>
      <c r="D407" s="242"/>
      <c r="E407" s="243">
        <v>388525.87</v>
      </c>
      <c r="F407" s="209"/>
      <c r="G407" s="278">
        <f>SUM(E407+F407)</f>
        <v>388525.87</v>
      </c>
      <c r="H407" s="170"/>
    </row>
    <row r="408" spans="1:8" ht="12.75">
      <c r="A408" s="287" t="s">
        <v>810</v>
      </c>
      <c r="B408" s="260" t="s">
        <v>722</v>
      </c>
      <c r="C408" s="261"/>
      <c r="D408" s="262"/>
      <c r="E408" s="263">
        <f>SUM(E407)</f>
        <v>388525.87</v>
      </c>
      <c r="F408" s="296">
        <f>SUM(F407)</f>
        <v>0</v>
      </c>
      <c r="G408" s="279">
        <f>SUM(E408+F408)</f>
        <v>388525.87</v>
      </c>
      <c r="H408" s="170"/>
    </row>
    <row r="409" spans="1:8" ht="12.75">
      <c r="A409" s="215"/>
      <c r="B409" s="246"/>
      <c r="C409" s="209"/>
      <c r="D409" s="247"/>
      <c r="E409" s="256"/>
      <c r="F409" s="209"/>
      <c r="G409" s="216"/>
      <c r="H409" s="170"/>
    </row>
    <row r="410" spans="1:8" ht="12.75">
      <c r="A410" s="215" t="s">
        <v>723</v>
      </c>
      <c r="B410" s="246" t="s">
        <v>580</v>
      </c>
      <c r="C410" s="209"/>
      <c r="D410" s="247"/>
      <c r="E410" s="248">
        <v>124466</v>
      </c>
      <c r="F410" s="272"/>
      <c r="G410" s="279">
        <f aca="true" t="shared" si="13" ref="G410:G424">SUM(E410+F410)</f>
        <v>124466</v>
      </c>
      <c r="H410" s="170"/>
    </row>
    <row r="411" spans="1:8" ht="12.75">
      <c r="A411" s="215" t="s">
        <v>724</v>
      </c>
      <c r="B411" s="246" t="s">
        <v>582</v>
      </c>
      <c r="C411" s="209"/>
      <c r="D411" s="247"/>
      <c r="E411" s="248">
        <v>8493</v>
      </c>
      <c r="F411" s="272"/>
      <c r="G411" s="279">
        <f t="shared" si="13"/>
        <v>8493</v>
      </c>
      <c r="H411" s="170"/>
    </row>
    <row r="412" spans="1:8" ht="12.75">
      <c r="A412" s="215" t="s">
        <v>725</v>
      </c>
      <c r="B412" s="246" t="s">
        <v>584</v>
      </c>
      <c r="C412" s="209"/>
      <c r="D412" s="247"/>
      <c r="E412" s="248">
        <v>23270</v>
      </c>
      <c r="F412" s="272"/>
      <c r="G412" s="279">
        <f t="shared" si="13"/>
        <v>23270</v>
      </c>
      <c r="H412" s="170"/>
    </row>
    <row r="413" spans="1:8" ht="12.75">
      <c r="A413" s="215" t="s">
        <v>726</v>
      </c>
      <c r="B413" s="246" t="s">
        <v>586</v>
      </c>
      <c r="C413" s="209"/>
      <c r="D413" s="247"/>
      <c r="E413" s="248">
        <v>3266</v>
      </c>
      <c r="F413" s="272"/>
      <c r="G413" s="279">
        <f t="shared" si="13"/>
        <v>3266</v>
      </c>
      <c r="H413" s="170"/>
    </row>
    <row r="414" spans="1:8" ht="12.75">
      <c r="A414" s="215" t="s">
        <v>727</v>
      </c>
      <c r="B414" s="246" t="s">
        <v>574</v>
      </c>
      <c r="C414" s="209"/>
      <c r="D414" s="247"/>
      <c r="E414" s="248">
        <v>15254</v>
      </c>
      <c r="F414" s="272"/>
      <c r="G414" s="279">
        <f t="shared" si="13"/>
        <v>15254</v>
      </c>
      <c r="H414" s="170"/>
    </row>
    <row r="415" spans="1:8" ht="12.75">
      <c r="A415" s="215" t="s">
        <v>728</v>
      </c>
      <c r="B415" s="246" t="s">
        <v>618</v>
      </c>
      <c r="C415" s="209"/>
      <c r="D415" s="247"/>
      <c r="E415" s="248">
        <v>4480</v>
      </c>
      <c r="F415" s="272"/>
      <c r="G415" s="279">
        <f t="shared" si="13"/>
        <v>4480</v>
      </c>
      <c r="H415" s="170"/>
    </row>
    <row r="416" spans="1:8" ht="12.75">
      <c r="A416" s="215" t="s">
        <v>729</v>
      </c>
      <c r="B416" s="246" t="s">
        <v>575</v>
      </c>
      <c r="C416" s="209"/>
      <c r="D416" s="247"/>
      <c r="E416" s="248">
        <v>5500</v>
      </c>
      <c r="F416" s="272"/>
      <c r="G416" s="279">
        <f t="shared" si="13"/>
        <v>5500</v>
      </c>
      <c r="H416" s="170"/>
    </row>
    <row r="417" spans="1:8" ht="12.75">
      <c r="A417" s="215" t="s">
        <v>432</v>
      </c>
      <c r="B417" s="246" t="s">
        <v>391</v>
      </c>
      <c r="C417" s="209"/>
      <c r="D417" s="247"/>
      <c r="E417" s="248">
        <v>200</v>
      </c>
      <c r="F417" s="272"/>
      <c r="G417" s="279">
        <f t="shared" si="13"/>
        <v>200</v>
      </c>
      <c r="H417" s="170"/>
    </row>
    <row r="418" spans="1:8" ht="12.75">
      <c r="A418" s="215" t="s">
        <v>730</v>
      </c>
      <c r="B418" s="246" t="s">
        <v>621</v>
      </c>
      <c r="C418" s="209"/>
      <c r="D418" s="247"/>
      <c r="E418" s="248">
        <v>11460</v>
      </c>
      <c r="F418" s="257"/>
      <c r="G418" s="279">
        <f t="shared" si="13"/>
        <v>11460</v>
      </c>
      <c r="H418" s="170"/>
    </row>
    <row r="419" spans="1:8" ht="12.75">
      <c r="A419" s="215" t="s">
        <v>98</v>
      </c>
      <c r="B419" s="246" t="s">
        <v>99</v>
      </c>
      <c r="C419" s="209"/>
      <c r="D419" s="247"/>
      <c r="E419" s="248">
        <v>3000</v>
      </c>
      <c r="F419" s="257"/>
      <c r="G419" s="279">
        <f t="shared" si="13"/>
        <v>3000</v>
      </c>
      <c r="H419" s="170"/>
    </row>
    <row r="420" spans="1:8" ht="12.75">
      <c r="A420" s="215" t="s">
        <v>731</v>
      </c>
      <c r="B420" s="246" t="s">
        <v>622</v>
      </c>
      <c r="C420" s="209"/>
      <c r="D420" s="247"/>
      <c r="E420" s="248">
        <v>1700</v>
      </c>
      <c r="F420" s="272"/>
      <c r="G420" s="279">
        <f t="shared" si="13"/>
        <v>1700</v>
      </c>
      <c r="H420" s="170"/>
    </row>
    <row r="421" spans="1:8" ht="12.75">
      <c r="A421" s="215" t="s">
        <v>732</v>
      </c>
      <c r="B421" s="246" t="s">
        <v>624</v>
      </c>
      <c r="C421" s="209"/>
      <c r="D421" s="247"/>
      <c r="E421" s="248">
        <v>5300</v>
      </c>
      <c r="F421" s="272"/>
      <c r="G421" s="279">
        <f t="shared" si="13"/>
        <v>5300</v>
      </c>
      <c r="H421" s="170"/>
    </row>
    <row r="422" spans="1:8" ht="12.75">
      <c r="A422" s="215" t="s">
        <v>516</v>
      </c>
      <c r="B422" s="246" t="s">
        <v>796</v>
      </c>
      <c r="C422" s="209"/>
      <c r="D422" s="247"/>
      <c r="E422" s="248">
        <v>4813</v>
      </c>
      <c r="F422" s="272"/>
      <c r="G422" s="279">
        <f t="shared" si="13"/>
        <v>4813</v>
      </c>
      <c r="H422" s="170"/>
    </row>
    <row r="423" spans="1:8" ht="12.75">
      <c r="A423" s="239" t="s">
        <v>517</v>
      </c>
      <c r="B423" s="240" t="s">
        <v>474</v>
      </c>
      <c r="C423" s="241"/>
      <c r="D423" s="242"/>
      <c r="E423" s="243">
        <v>3500</v>
      </c>
      <c r="F423" s="244"/>
      <c r="G423" s="278">
        <f t="shared" si="13"/>
        <v>3500</v>
      </c>
      <c r="H423" s="170"/>
    </row>
    <row r="424" spans="1:8" ht="12.75">
      <c r="A424" s="215" t="s">
        <v>811</v>
      </c>
      <c r="B424" s="246" t="s">
        <v>41</v>
      </c>
      <c r="C424" s="209"/>
      <c r="D424" s="247"/>
      <c r="E424" s="248">
        <f>SUM(E410:E423)</f>
        <v>214702</v>
      </c>
      <c r="F424" s="257">
        <f>SUM(F410:F423)</f>
        <v>0</v>
      </c>
      <c r="G424" s="279">
        <f t="shared" si="13"/>
        <v>214702</v>
      </c>
      <c r="H424" s="170"/>
    </row>
    <row r="425" spans="1:8" ht="12.75">
      <c r="A425" s="215"/>
      <c r="B425" s="246"/>
      <c r="C425" s="209"/>
      <c r="D425" s="247"/>
      <c r="E425" s="256"/>
      <c r="F425" s="257"/>
      <c r="G425" s="216"/>
      <c r="H425" s="170"/>
    </row>
    <row r="426" spans="1:8" ht="12.75">
      <c r="A426" s="215" t="s">
        <v>255</v>
      </c>
      <c r="B426" s="258" t="s">
        <v>180</v>
      </c>
      <c r="C426" s="209"/>
      <c r="D426" s="247"/>
      <c r="E426" s="248">
        <v>957133.29</v>
      </c>
      <c r="F426" s="257"/>
      <c r="G426" s="279">
        <f>SUM(E426+F426)</f>
        <v>957133.29</v>
      </c>
      <c r="H426" s="170"/>
    </row>
    <row r="427" spans="1:8" ht="12.75">
      <c r="A427" s="239"/>
      <c r="B427" s="240" t="s">
        <v>181</v>
      </c>
      <c r="C427" s="241"/>
      <c r="D427" s="242"/>
      <c r="E427" s="243"/>
      <c r="F427" s="244"/>
      <c r="G427" s="310"/>
      <c r="H427" s="170"/>
    </row>
    <row r="428" spans="1:8" ht="12.75">
      <c r="A428" s="287" t="s">
        <v>256</v>
      </c>
      <c r="B428" s="345" t="s">
        <v>257</v>
      </c>
      <c r="C428" s="261"/>
      <c r="D428" s="262"/>
      <c r="E428" s="263">
        <f>SUM(E426:E427)</f>
        <v>957133.29</v>
      </c>
      <c r="F428" s="296">
        <f>SUM(F426:F427)</f>
        <v>0</v>
      </c>
      <c r="G428" s="334">
        <f>SUM(E428+F428)</f>
        <v>957133.29</v>
      </c>
      <c r="H428" s="170"/>
    </row>
    <row r="429" spans="1:8" ht="12.75">
      <c r="A429" s="239"/>
      <c r="B429" s="268"/>
      <c r="C429" s="241"/>
      <c r="D429" s="242"/>
      <c r="E429" s="243"/>
      <c r="F429" s="269"/>
      <c r="G429" s="278"/>
      <c r="H429" s="170"/>
    </row>
    <row r="430" spans="1:8" ht="12.75">
      <c r="A430" s="209"/>
      <c r="B430" s="219"/>
      <c r="C430" s="209"/>
      <c r="D430" s="209"/>
      <c r="E430" s="257"/>
      <c r="F430" s="257"/>
      <c r="G430" s="221"/>
      <c r="H430" s="170"/>
    </row>
    <row r="431" spans="1:8" ht="12.75">
      <c r="A431" s="209"/>
      <c r="B431" s="219"/>
      <c r="C431" s="209"/>
      <c r="D431" s="209"/>
      <c r="E431" s="257"/>
      <c r="F431" s="257"/>
      <c r="G431" s="221"/>
      <c r="H431" s="170"/>
    </row>
    <row r="432" spans="1:8" ht="13.5" thickBot="1">
      <c r="A432" s="210"/>
      <c r="B432" s="210"/>
      <c r="C432" s="210"/>
      <c r="D432" s="210"/>
      <c r="E432" s="210"/>
      <c r="F432" s="210"/>
      <c r="G432" s="210"/>
      <c r="H432" s="170"/>
    </row>
    <row r="433" spans="1:8" ht="13.5" thickTop="1">
      <c r="A433" s="150" t="s">
        <v>853</v>
      </c>
      <c r="B433" s="48"/>
      <c r="C433" s="48"/>
      <c r="D433" s="48"/>
      <c r="E433" s="150" t="s">
        <v>855</v>
      </c>
      <c r="F433" s="209"/>
      <c r="G433" s="150" t="s">
        <v>249</v>
      </c>
      <c r="H433" s="170"/>
    </row>
    <row r="434" spans="1:8" ht="12.75">
      <c r="A434" s="211" t="s">
        <v>852</v>
      </c>
      <c r="B434" s="48" t="s">
        <v>854</v>
      </c>
      <c r="C434" s="48"/>
      <c r="D434" s="48"/>
      <c r="E434" s="211" t="s">
        <v>570</v>
      </c>
      <c r="F434" s="209"/>
      <c r="G434" s="211" t="s">
        <v>570</v>
      </c>
      <c r="H434" s="170"/>
    </row>
    <row r="435" spans="1:8" ht="13.5" thickBot="1">
      <c r="A435" s="175"/>
      <c r="B435" s="212"/>
      <c r="C435" s="212"/>
      <c r="D435" s="212"/>
      <c r="E435" s="175"/>
      <c r="F435" s="173" t="s">
        <v>588</v>
      </c>
      <c r="G435" s="175" t="s">
        <v>590</v>
      </c>
      <c r="H435" s="170"/>
    </row>
    <row r="436" spans="1:8" ht="14.25" thickBot="1" thickTop="1">
      <c r="A436" s="213" t="s">
        <v>545</v>
      </c>
      <c r="B436" s="214" t="s">
        <v>546</v>
      </c>
      <c r="C436" s="214"/>
      <c r="D436" s="214"/>
      <c r="E436" s="213" t="s">
        <v>547</v>
      </c>
      <c r="F436" s="207" t="s">
        <v>818</v>
      </c>
      <c r="G436" s="213" t="s">
        <v>27</v>
      </c>
      <c r="H436" s="170"/>
    </row>
    <row r="437" spans="1:8" ht="12.75">
      <c r="A437" s="215"/>
      <c r="B437" s="246"/>
      <c r="C437" s="209"/>
      <c r="D437" s="247"/>
      <c r="E437" s="248"/>
      <c r="F437" s="257"/>
      <c r="G437" s="216"/>
      <c r="H437" s="170"/>
    </row>
    <row r="438" spans="1:8" ht="12.75">
      <c r="A438" s="215" t="s">
        <v>34</v>
      </c>
      <c r="B438" s="258" t="s">
        <v>43</v>
      </c>
      <c r="C438" s="209"/>
      <c r="D438" s="248"/>
      <c r="E438" s="248">
        <v>12168</v>
      </c>
      <c r="F438" s="257"/>
      <c r="G438" s="279">
        <f>SUM(E438+F438)</f>
        <v>12168</v>
      </c>
      <c r="H438" s="170"/>
    </row>
    <row r="439" spans="1:8" ht="12.75">
      <c r="A439" s="215"/>
      <c r="B439" s="258" t="s">
        <v>44</v>
      </c>
      <c r="C439" s="209"/>
      <c r="D439" s="247"/>
      <c r="E439" s="248"/>
      <c r="F439" s="257"/>
      <c r="G439" s="216"/>
      <c r="H439" s="170"/>
    </row>
    <row r="440" spans="1:8" ht="12.75">
      <c r="A440" s="215" t="s">
        <v>843</v>
      </c>
      <c r="B440" s="258" t="s">
        <v>621</v>
      </c>
      <c r="C440" s="257"/>
      <c r="D440" s="248"/>
      <c r="E440" s="248">
        <v>20783</v>
      </c>
      <c r="F440" s="244"/>
      <c r="G440" s="278">
        <f>SUM(E440+F440)</f>
        <v>20783</v>
      </c>
      <c r="H440" s="170"/>
    </row>
    <row r="441" spans="1:8" ht="12.75">
      <c r="A441" s="287" t="s">
        <v>844</v>
      </c>
      <c r="B441" s="260" t="s">
        <v>845</v>
      </c>
      <c r="C441" s="296"/>
      <c r="D441" s="263"/>
      <c r="E441" s="263">
        <f>SUM(E438:E440)</f>
        <v>32951</v>
      </c>
      <c r="F441" s="296">
        <f>SUM(F438:F440)</f>
        <v>0</v>
      </c>
      <c r="G441" s="334">
        <f>SUM(E441+F441)</f>
        <v>32951</v>
      </c>
      <c r="H441" s="170"/>
    </row>
    <row r="442" spans="1:8" ht="12.75">
      <c r="A442" s="215"/>
      <c r="B442" s="246"/>
      <c r="C442" s="257"/>
      <c r="D442" s="248"/>
      <c r="E442" s="248"/>
      <c r="F442" s="257"/>
      <c r="G442" s="279"/>
      <c r="H442" s="170"/>
    </row>
    <row r="443" spans="1:8" ht="12.75">
      <c r="A443" s="215" t="s">
        <v>520</v>
      </c>
      <c r="B443" s="246" t="s">
        <v>373</v>
      </c>
      <c r="C443" s="257"/>
      <c r="D443" s="248"/>
      <c r="E443" s="248">
        <v>830</v>
      </c>
      <c r="F443" s="257"/>
      <c r="G443" s="279">
        <f>SUM(E443+F443)</f>
        <v>830</v>
      </c>
      <c r="H443" s="170"/>
    </row>
    <row r="444" spans="1:8" ht="12.75">
      <c r="A444" s="239" t="s">
        <v>829</v>
      </c>
      <c r="B444" s="240" t="s">
        <v>197</v>
      </c>
      <c r="C444" s="269"/>
      <c r="D444" s="242"/>
      <c r="E444" s="243">
        <v>50400</v>
      </c>
      <c r="F444" s="244"/>
      <c r="G444" s="278">
        <f>SUM(E444+F444)</f>
        <v>50400</v>
      </c>
      <c r="H444" s="170"/>
    </row>
    <row r="445" spans="1:8" ht="12.75">
      <c r="A445" s="215" t="s">
        <v>828</v>
      </c>
      <c r="B445" s="246" t="s">
        <v>858</v>
      </c>
      <c r="C445" s="257"/>
      <c r="D445" s="248"/>
      <c r="E445" s="248">
        <f>SUM(E443:E444)</f>
        <v>51230</v>
      </c>
      <c r="F445" s="248">
        <f>SUM(F443:F444)</f>
        <v>0</v>
      </c>
      <c r="G445" s="279">
        <f>SUM(E445+F445)</f>
        <v>51230</v>
      </c>
      <c r="H445" s="170"/>
    </row>
    <row r="446" spans="1:8" ht="13.5" thickBot="1">
      <c r="A446" s="280"/>
      <c r="B446" s="250"/>
      <c r="C446" s="127"/>
      <c r="D446" s="251"/>
      <c r="E446" s="297"/>
      <c r="F446" s="253"/>
      <c r="G446" s="281"/>
      <c r="H446" s="170"/>
    </row>
    <row r="447" spans="1:8" ht="12.75">
      <c r="A447" s="47">
        <v>801</v>
      </c>
      <c r="B447" s="255" t="s">
        <v>544</v>
      </c>
      <c r="C447" s="48"/>
      <c r="D447" s="134"/>
      <c r="E447" s="133">
        <f>SUM(E337+E384+E405+E361+E408+E424+E428+E441+E445)</f>
        <v>9458715</v>
      </c>
      <c r="F447" s="145">
        <f>SUM(F337+F384+F405+F361+F408+F424+F428+F441+F445)</f>
        <v>2428</v>
      </c>
      <c r="G447" s="185">
        <f>SUM(E447+F447)</f>
        <v>9461143</v>
      </c>
      <c r="H447" s="170"/>
    </row>
    <row r="448" spans="1:8" ht="12.75">
      <c r="A448" s="47"/>
      <c r="B448" s="255"/>
      <c r="C448" s="48"/>
      <c r="D448" s="134"/>
      <c r="E448" s="298"/>
      <c r="F448" s="145"/>
      <c r="G448" s="159"/>
      <c r="H448" s="170"/>
    </row>
    <row r="449" spans="1:8" ht="12.75">
      <c r="A449" s="215" t="s">
        <v>733</v>
      </c>
      <c r="B449" s="246" t="s">
        <v>734</v>
      </c>
      <c r="C449" s="209"/>
      <c r="D449" s="247"/>
      <c r="E449" s="248">
        <v>500</v>
      </c>
      <c r="F449" s="209"/>
      <c r="G449" s="279">
        <f aca="true" t="shared" si="14" ref="G449:G459">SUM(E449+F449)</f>
        <v>500</v>
      </c>
      <c r="H449" s="170"/>
    </row>
    <row r="450" spans="1:8" ht="12.75">
      <c r="A450" s="215" t="s">
        <v>735</v>
      </c>
      <c r="B450" s="246" t="s">
        <v>586</v>
      </c>
      <c r="C450" s="209"/>
      <c r="D450" s="247"/>
      <c r="E450" s="248">
        <v>70</v>
      </c>
      <c r="F450" s="257"/>
      <c r="G450" s="279">
        <f t="shared" si="14"/>
        <v>70</v>
      </c>
      <c r="H450" s="170"/>
    </row>
    <row r="451" spans="1:8" ht="12.75">
      <c r="A451" s="215" t="s">
        <v>372</v>
      </c>
      <c r="B451" s="246" t="s">
        <v>373</v>
      </c>
      <c r="C451" s="209"/>
      <c r="D451" s="247"/>
      <c r="E451" s="248">
        <v>35000</v>
      </c>
      <c r="F451" s="257"/>
      <c r="G451" s="279">
        <f t="shared" si="14"/>
        <v>35000</v>
      </c>
      <c r="H451" s="170"/>
    </row>
    <row r="452" spans="1:8" ht="12.75">
      <c r="A452" s="215" t="s">
        <v>736</v>
      </c>
      <c r="B452" s="246" t="s">
        <v>574</v>
      </c>
      <c r="C452" s="209"/>
      <c r="D452" s="247"/>
      <c r="E452" s="248">
        <v>17039</v>
      </c>
      <c r="F452" s="257"/>
      <c r="G452" s="279">
        <f t="shared" si="14"/>
        <v>17039</v>
      </c>
      <c r="H452" s="170"/>
    </row>
    <row r="453" spans="1:8" ht="12.75">
      <c r="A453" s="215" t="s">
        <v>737</v>
      </c>
      <c r="B453" s="246" t="s">
        <v>618</v>
      </c>
      <c r="C453" s="209"/>
      <c r="D453" s="247"/>
      <c r="E453" s="248">
        <v>5000</v>
      </c>
      <c r="F453" s="257"/>
      <c r="G453" s="279">
        <f t="shared" si="14"/>
        <v>5000</v>
      </c>
      <c r="H453" s="170"/>
    </row>
    <row r="454" spans="1:8" ht="12.75">
      <c r="A454" s="215" t="s">
        <v>740</v>
      </c>
      <c r="B454" s="246" t="s">
        <v>575</v>
      </c>
      <c r="C454" s="209"/>
      <c r="D454" s="247"/>
      <c r="E454" s="248">
        <v>3100</v>
      </c>
      <c r="F454" s="257"/>
      <c r="G454" s="279">
        <f t="shared" si="14"/>
        <v>3100</v>
      </c>
      <c r="H454" s="170"/>
    </row>
    <row r="455" spans="1:8" ht="12.75">
      <c r="A455" s="215" t="s">
        <v>741</v>
      </c>
      <c r="B455" s="246" t="s">
        <v>621</v>
      </c>
      <c r="C455" s="209"/>
      <c r="D455" s="247"/>
      <c r="E455" s="248">
        <v>29453.39</v>
      </c>
      <c r="F455" s="257"/>
      <c r="G455" s="279">
        <f t="shared" si="14"/>
        <v>29453.39</v>
      </c>
      <c r="H455" s="170"/>
    </row>
    <row r="456" spans="1:8" ht="12.75">
      <c r="A456" s="215" t="s">
        <v>738</v>
      </c>
      <c r="B456" s="246" t="s">
        <v>431</v>
      </c>
      <c r="C456" s="209"/>
      <c r="D456" s="247"/>
      <c r="E456" s="248">
        <v>200</v>
      </c>
      <c r="F456" s="257"/>
      <c r="G456" s="279">
        <f t="shared" si="14"/>
        <v>200</v>
      </c>
      <c r="H456" s="170"/>
    </row>
    <row r="457" spans="1:8" ht="12.75">
      <c r="A457" s="215" t="s">
        <v>742</v>
      </c>
      <c r="B457" s="246" t="s">
        <v>622</v>
      </c>
      <c r="C457" s="209"/>
      <c r="D457" s="247"/>
      <c r="E457" s="248">
        <v>1000</v>
      </c>
      <c r="F457" s="209"/>
      <c r="G457" s="279">
        <f t="shared" si="14"/>
        <v>1000</v>
      </c>
      <c r="H457" s="170"/>
    </row>
    <row r="458" spans="1:8" ht="12.75">
      <c r="A458" s="239" t="s">
        <v>743</v>
      </c>
      <c r="B458" s="240" t="s">
        <v>624</v>
      </c>
      <c r="C458" s="241"/>
      <c r="D458" s="242"/>
      <c r="E458" s="243">
        <v>1000</v>
      </c>
      <c r="F458" s="315"/>
      <c r="G458" s="278">
        <f t="shared" si="14"/>
        <v>1000</v>
      </c>
      <c r="H458" s="170"/>
    </row>
    <row r="459" spans="1:8" ht="12.75">
      <c r="A459" s="215" t="s">
        <v>554</v>
      </c>
      <c r="B459" s="246" t="s">
        <v>549</v>
      </c>
      <c r="C459" s="209"/>
      <c r="D459" s="247"/>
      <c r="E459" s="248">
        <f>SUM(E449:E458)</f>
        <v>92362.39</v>
      </c>
      <c r="F459" s="257">
        <f>SUM(F449:F458)</f>
        <v>0</v>
      </c>
      <c r="G459" s="279">
        <f t="shared" si="14"/>
        <v>92362.39</v>
      </c>
      <c r="H459" s="170"/>
    </row>
    <row r="460" spans="1:8" ht="13.5" thickBot="1">
      <c r="A460" s="280"/>
      <c r="B460" s="250"/>
      <c r="C460" s="127"/>
      <c r="D460" s="251"/>
      <c r="E460" s="252"/>
      <c r="F460" s="253"/>
      <c r="G460" s="281"/>
      <c r="H460" s="170"/>
    </row>
    <row r="461" spans="1:8" ht="12.75">
      <c r="A461" s="47">
        <v>851</v>
      </c>
      <c r="B461" s="255" t="s">
        <v>568</v>
      </c>
      <c r="C461" s="206"/>
      <c r="D461" s="229"/>
      <c r="E461" s="295">
        <f>SUM(E459)</f>
        <v>92362.39</v>
      </c>
      <c r="F461" s="208">
        <f>SUM(F459)</f>
        <v>0</v>
      </c>
      <c r="G461" s="185">
        <f>SUM(E461+F461)</f>
        <v>92362.39</v>
      </c>
      <c r="H461" s="170"/>
    </row>
    <row r="462" spans="1:8" ht="12.75">
      <c r="A462" s="47"/>
      <c r="B462" s="255"/>
      <c r="C462" s="206"/>
      <c r="D462" s="229"/>
      <c r="E462" s="295"/>
      <c r="F462" s="209"/>
      <c r="G462" s="215"/>
      <c r="H462" s="170"/>
    </row>
    <row r="463" spans="1:8" ht="12.75">
      <c r="A463" s="47"/>
      <c r="B463" s="255"/>
      <c r="C463" s="299" t="s">
        <v>291</v>
      </c>
      <c r="D463" s="285" t="s">
        <v>294</v>
      </c>
      <c r="E463" s="295"/>
      <c r="F463" s="209"/>
      <c r="G463" s="215"/>
      <c r="H463" s="170"/>
    </row>
    <row r="464" spans="1:8" ht="12.75">
      <c r="A464" s="218" t="s">
        <v>498</v>
      </c>
      <c r="B464" s="246" t="s">
        <v>499</v>
      </c>
      <c r="C464" s="288"/>
      <c r="D464" s="233">
        <v>30000</v>
      </c>
      <c r="E464" s="233">
        <v>30000</v>
      </c>
      <c r="F464" s="209"/>
      <c r="G464" s="279">
        <f>SUM(E464+F464)</f>
        <v>30000</v>
      </c>
      <c r="H464" s="170"/>
    </row>
    <row r="465" spans="1:8" ht="12.75">
      <c r="A465" s="234"/>
      <c r="B465" s="240" t="s">
        <v>500</v>
      </c>
      <c r="C465" s="284"/>
      <c r="D465" s="285"/>
      <c r="E465" s="290"/>
      <c r="F465" s="240"/>
      <c r="G465" s="239"/>
      <c r="H465" s="170"/>
    </row>
    <row r="466" spans="1:8" ht="12.75">
      <c r="A466" s="218" t="s">
        <v>501</v>
      </c>
      <c r="B466" s="246" t="s">
        <v>502</v>
      </c>
      <c r="C466" s="300"/>
      <c r="D466" s="233">
        <f>SUM(D464:D465)</f>
        <v>30000</v>
      </c>
      <c r="E466" s="233">
        <f>SUM(E464)</f>
        <v>30000</v>
      </c>
      <c r="F466" s="221">
        <f>SUM(F464)</f>
        <v>0</v>
      </c>
      <c r="G466" s="279">
        <f>SUM(E466+F466)</f>
        <v>30000</v>
      </c>
      <c r="H466" s="170"/>
    </row>
    <row r="467" spans="1:8" ht="12.75">
      <c r="A467" s="218"/>
      <c r="B467" s="246"/>
      <c r="C467" s="288"/>
      <c r="D467" s="289"/>
      <c r="E467" s="233"/>
      <c r="F467" s="209"/>
      <c r="G467" s="215"/>
      <c r="H467" s="170"/>
    </row>
    <row r="468" spans="1:8" ht="12.75">
      <c r="A468" s="215"/>
      <c r="B468" s="246"/>
      <c r="C468" s="299" t="s">
        <v>291</v>
      </c>
      <c r="D468" s="285" t="s">
        <v>294</v>
      </c>
      <c r="E468" s="256"/>
      <c r="F468" s="272"/>
      <c r="G468" s="216"/>
      <c r="H468" s="170"/>
    </row>
    <row r="469" spans="1:8" ht="12.75">
      <c r="A469" s="215" t="s">
        <v>199</v>
      </c>
      <c r="B469" s="246" t="s">
        <v>522</v>
      </c>
      <c r="C469" s="257">
        <v>1360</v>
      </c>
      <c r="D469" s="247"/>
      <c r="E469" s="248">
        <v>1360</v>
      </c>
      <c r="F469" s="209"/>
      <c r="G469" s="279">
        <f aca="true" t="shared" si="15" ref="G469:G477">SUM(E469+F469)</f>
        <v>1360</v>
      </c>
      <c r="H469" s="170"/>
    </row>
    <row r="470" spans="1:8" ht="12.75">
      <c r="A470" s="215" t="s">
        <v>198</v>
      </c>
      <c r="B470" s="246" t="s">
        <v>580</v>
      </c>
      <c r="C470" s="257">
        <v>89259</v>
      </c>
      <c r="D470" s="247"/>
      <c r="E470" s="248">
        <v>89259</v>
      </c>
      <c r="F470" s="209"/>
      <c r="G470" s="279">
        <f t="shared" si="15"/>
        <v>89259</v>
      </c>
      <c r="H470" s="170"/>
    </row>
    <row r="471" spans="1:8" ht="12.75">
      <c r="A471" s="215" t="s">
        <v>200</v>
      </c>
      <c r="B471" s="246" t="s">
        <v>582</v>
      </c>
      <c r="C471" s="257">
        <v>7587</v>
      </c>
      <c r="D471" s="247"/>
      <c r="E471" s="248">
        <v>7587</v>
      </c>
      <c r="F471" s="209"/>
      <c r="G471" s="279">
        <f t="shared" si="15"/>
        <v>7587</v>
      </c>
      <c r="H471" s="170"/>
    </row>
    <row r="472" spans="1:8" ht="12.75">
      <c r="A472" s="215" t="s">
        <v>201</v>
      </c>
      <c r="B472" s="246" t="s">
        <v>584</v>
      </c>
      <c r="C472" s="257">
        <v>17317</v>
      </c>
      <c r="D472" s="247"/>
      <c r="E472" s="248">
        <v>17317</v>
      </c>
      <c r="F472" s="209"/>
      <c r="G472" s="279">
        <f t="shared" si="15"/>
        <v>17317</v>
      </c>
      <c r="H472" s="170"/>
    </row>
    <row r="473" spans="1:8" ht="12.75">
      <c r="A473" s="215" t="s">
        <v>202</v>
      </c>
      <c r="B473" s="246" t="s">
        <v>744</v>
      </c>
      <c r="C473" s="257">
        <v>2373</v>
      </c>
      <c r="D473" s="247"/>
      <c r="E473" s="248">
        <v>2373</v>
      </c>
      <c r="F473" s="272"/>
      <c r="G473" s="279">
        <f t="shared" si="15"/>
        <v>2373</v>
      </c>
      <c r="H473" s="170"/>
    </row>
    <row r="474" spans="1:8" ht="12.75">
      <c r="A474" s="215" t="s">
        <v>439</v>
      </c>
      <c r="B474" s="246" t="s">
        <v>373</v>
      </c>
      <c r="C474" s="257">
        <v>22732</v>
      </c>
      <c r="D474" s="247"/>
      <c r="E474" s="248">
        <v>22732</v>
      </c>
      <c r="F474" s="272"/>
      <c r="G474" s="279">
        <f t="shared" si="15"/>
        <v>22732</v>
      </c>
      <c r="H474" s="170"/>
    </row>
    <row r="475" spans="1:8" ht="12.75">
      <c r="A475" s="215" t="s">
        <v>203</v>
      </c>
      <c r="B475" s="246" t="s">
        <v>574</v>
      </c>
      <c r="C475" s="257">
        <v>20382</v>
      </c>
      <c r="D475" s="248">
        <v>1500</v>
      </c>
      <c r="E475" s="248">
        <v>21882</v>
      </c>
      <c r="F475" s="257"/>
      <c r="G475" s="279">
        <f t="shared" si="15"/>
        <v>21882</v>
      </c>
      <c r="H475" s="170"/>
    </row>
    <row r="476" spans="1:8" ht="12.75">
      <c r="A476" s="215" t="s">
        <v>204</v>
      </c>
      <c r="B476" s="246" t="s">
        <v>745</v>
      </c>
      <c r="C476" s="257">
        <v>200</v>
      </c>
      <c r="D476" s="248"/>
      <c r="E476" s="248">
        <v>200</v>
      </c>
      <c r="F476" s="209"/>
      <c r="G476" s="279">
        <f t="shared" si="15"/>
        <v>200</v>
      </c>
      <c r="H476" s="170"/>
    </row>
    <row r="477" spans="1:8" ht="12.75">
      <c r="A477" s="215" t="s">
        <v>205</v>
      </c>
      <c r="B477" s="246" t="s">
        <v>618</v>
      </c>
      <c r="C477" s="257">
        <v>2600</v>
      </c>
      <c r="D477" s="248"/>
      <c r="E477" s="248">
        <v>2600</v>
      </c>
      <c r="F477" s="209"/>
      <c r="G477" s="279">
        <f t="shared" si="15"/>
        <v>2600</v>
      </c>
      <c r="H477" s="170"/>
    </row>
    <row r="478" spans="1:8" ht="12.75">
      <c r="A478" s="215" t="s">
        <v>206</v>
      </c>
      <c r="B478" s="246" t="s">
        <v>575</v>
      </c>
      <c r="C478" s="257">
        <v>5500</v>
      </c>
      <c r="D478" s="248"/>
      <c r="E478" s="248">
        <v>5500</v>
      </c>
      <c r="F478" s="209"/>
      <c r="G478" s="279">
        <f aca="true" t="shared" si="16" ref="G478:G484">SUM(E478+F478)</f>
        <v>5500</v>
      </c>
      <c r="H478" s="170"/>
    </row>
    <row r="479" spans="1:8" ht="12.75">
      <c r="A479" s="215" t="s">
        <v>440</v>
      </c>
      <c r="B479" s="246" t="s">
        <v>391</v>
      </c>
      <c r="C479" s="257">
        <v>340</v>
      </c>
      <c r="D479" s="248"/>
      <c r="E479" s="248">
        <v>340</v>
      </c>
      <c r="F479" s="209"/>
      <c r="G479" s="279">
        <f t="shared" si="16"/>
        <v>340</v>
      </c>
      <c r="H479" s="170"/>
    </row>
    <row r="480" spans="1:8" ht="12.75">
      <c r="A480" s="215" t="s">
        <v>207</v>
      </c>
      <c r="B480" s="246" t="s">
        <v>621</v>
      </c>
      <c r="C480" s="257">
        <v>4550</v>
      </c>
      <c r="D480" s="248">
        <v>1500</v>
      </c>
      <c r="E480" s="248">
        <v>6050</v>
      </c>
      <c r="F480" s="209"/>
      <c r="G480" s="279">
        <f t="shared" si="16"/>
        <v>6050</v>
      </c>
      <c r="H480" s="170"/>
    </row>
    <row r="481" spans="1:8" ht="12.75">
      <c r="A481" s="215" t="s">
        <v>208</v>
      </c>
      <c r="B481" s="246" t="s">
        <v>622</v>
      </c>
      <c r="C481" s="257">
        <v>200</v>
      </c>
      <c r="D481" s="248"/>
      <c r="E481" s="248">
        <v>200</v>
      </c>
      <c r="F481" s="209"/>
      <c r="G481" s="279">
        <f t="shared" si="16"/>
        <v>200</v>
      </c>
      <c r="H481" s="170"/>
    </row>
    <row r="482" spans="1:8" ht="12.75">
      <c r="A482" s="215" t="s">
        <v>209</v>
      </c>
      <c r="B482" s="246" t="s">
        <v>624</v>
      </c>
      <c r="C482" s="301">
        <v>6500</v>
      </c>
      <c r="D482" s="248"/>
      <c r="E482" s="302">
        <v>6500</v>
      </c>
      <c r="F482" s="209"/>
      <c r="G482" s="279">
        <f t="shared" si="16"/>
        <v>6500</v>
      </c>
      <c r="H482" s="170"/>
    </row>
    <row r="483" spans="1:8" ht="12.75">
      <c r="A483" s="239" t="s">
        <v>210</v>
      </c>
      <c r="B483" s="240" t="s">
        <v>796</v>
      </c>
      <c r="C483" s="269">
        <v>3000</v>
      </c>
      <c r="D483" s="243"/>
      <c r="E483" s="243">
        <v>3000</v>
      </c>
      <c r="F483" s="209"/>
      <c r="G483" s="278">
        <f t="shared" si="16"/>
        <v>3000</v>
      </c>
      <c r="H483" s="170"/>
    </row>
    <row r="484" spans="1:8" ht="12.75">
      <c r="A484" s="215" t="s">
        <v>149</v>
      </c>
      <c r="B484" s="246" t="s">
        <v>555</v>
      </c>
      <c r="C484" s="257">
        <f>SUM(C469:C483)</f>
        <v>183900</v>
      </c>
      <c r="D484" s="257">
        <f>SUM(D469:D483)</f>
        <v>3000</v>
      </c>
      <c r="E484" s="303">
        <f>SUM(E469:E483)</f>
        <v>186900</v>
      </c>
      <c r="F484" s="319">
        <f>SUM(F469:F483)</f>
        <v>0</v>
      </c>
      <c r="G484" s="279">
        <f t="shared" si="16"/>
        <v>186900</v>
      </c>
      <c r="H484" s="170"/>
    </row>
    <row r="485" spans="1:8" ht="12.75">
      <c r="A485" s="215"/>
      <c r="B485" s="246"/>
      <c r="C485" s="257"/>
      <c r="D485" s="247"/>
      <c r="E485" s="248"/>
      <c r="F485" s="272"/>
      <c r="G485" s="216"/>
      <c r="H485" s="170"/>
    </row>
    <row r="486" spans="1:8" ht="12.75">
      <c r="A486" s="215"/>
      <c r="B486" s="246"/>
      <c r="C486" s="299" t="s">
        <v>291</v>
      </c>
      <c r="D486" s="285" t="s">
        <v>294</v>
      </c>
      <c r="E486" s="256"/>
      <c r="F486" s="272"/>
      <c r="G486" s="216"/>
      <c r="H486" s="170"/>
    </row>
    <row r="487" spans="1:8" ht="12.75">
      <c r="A487" s="215" t="s">
        <v>211</v>
      </c>
      <c r="B487" s="246" t="s">
        <v>746</v>
      </c>
      <c r="C487" s="221">
        <v>1875514</v>
      </c>
      <c r="D487" s="233"/>
      <c r="E487" s="279">
        <v>1875514</v>
      </c>
      <c r="F487" s="257"/>
      <c r="G487" s="279">
        <f aca="true" t="shared" si="17" ref="G487:G498">SUM(E487+F487)</f>
        <v>1875514</v>
      </c>
      <c r="H487" s="170"/>
    </row>
    <row r="488" spans="1:8" ht="12.75">
      <c r="A488" s="215" t="s">
        <v>212</v>
      </c>
      <c r="B488" s="246" t="s">
        <v>580</v>
      </c>
      <c r="C488" s="221">
        <v>36108</v>
      </c>
      <c r="D488" s="233">
        <v>2214</v>
      </c>
      <c r="E488" s="279">
        <v>38322</v>
      </c>
      <c r="F488" s="257"/>
      <c r="G488" s="279">
        <f t="shared" si="17"/>
        <v>38322</v>
      </c>
      <c r="H488" s="170"/>
    </row>
    <row r="489" spans="1:8" ht="12.75">
      <c r="A489" s="215" t="s">
        <v>260</v>
      </c>
      <c r="B489" s="258" t="s">
        <v>582</v>
      </c>
      <c r="C489" s="221">
        <v>1369</v>
      </c>
      <c r="D489" s="233"/>
      <c r="E489" s="279">
        <v>1369</v>
      </c>
      <c r="F489" s="257"/>
      <c r="G489" s="279">
        <f t="shared" si="17"/>
        <v>1369</v>
      </c>
      <c r="H489" s="170"/>
    </row>
    <row r="490" spans="1:8" ht="12.75">
      <c r="A490" s="215" t="s">
        <v>213</v>
      </c>
      <c r="B490" s="246" t="s">
        <v>584</v>
      </c>
      <c r="C490" s="221">
        <v>28461</v>
      </c>
      <c r="D490" s="233">
        <v>381</v>
      </c>
      <c r="E490" s="279">
        <v>28842</v>
      </c>
      <c r="F490" s="257"/>
      <c r="G490" s="279">
        <f t="shared" si="17"/>
        <v>28842</v>
      </c>
      <c r="H490" s="170"/>
    </row>
    <row r="491" spans="1:8" ht="12.75">
      <c r="A491" s="215" t="s">
        <v>214</v>
      </c>
      <c r="B491" s="246" t="s">
        <v>744</v>
      </c>
      <c r="C491" s="221">
        <v>923</v>
      </c>
      <c r="D491" s="233">
        <v>54</v>
      </c>
      <c r="E491" s="279">
        <v>977</v>
      </c>
      <c r="F491" s="257"/>
      <c r="G491" s="279">
        <f t="shared" si="17"/>
        <v>977</v>
      </c>
      <c r="H491" s="170"/>
    </row>
    <row r="492" spans="1:8" ht="12.75">
      <c r="A492" s="215" t="s">
        <v>215</v>
      </c>
      <c r="B492" s="246" t="s">
        <v>574</v>
      </c>
      <c r="C492" s="221">
        <v>4700</v>
      </c>
      <c r="D492" s="233"/>
      <c r="E492" s="279">
        <v>4700</v>
      </c>
      <c r="F492" s="257"/>
      <c r="G492" s="279">
        <f t="shared" si="17"/>
        <v>4700</v>
      </c>
      <c r="H492" s="170"/>
    </row>
    <row r="493" spans="1:8" ht="12.75">
      <c r="A493" s="215" t="s">
        <v>216</v>
      </c>
      <c r="B493" s="258" t="s">
        <v>575</v>
      </c>
      <c r="C493" s="221">
        <v>1350</v>
      </c>
      <c r="D493" s="233"/>
      <c r="E493" s="279">
        <v>1350</v>
      </c>
      <c r="F493" s="257"/>
      <c r="G493" s="279">
        <f t="shared" si="17"/>
        <v>1350</v>
      </c>
      <c r="H493" s="170"/>
    </row>
    <row r="494" spans="1:8" ht="12.75">
      <c r="A494" s="215" t="s">
        <v>217</v>
      </c>
      <c r="B494" s="246" t="s">
        <v>621</v>
      </c>
      <c r="C494" s="221">
        <v>4775</v>
      </c>
      <c r="D494" s="233"/>
      <c r="E494" s="279">
        <v>4775</v>
      </c>
      <c r="F494" s="257"/>
      <c r="G494" s="279">
        <f t="shared" si="17"/>
        <v>4775</v>
      </c>
      <c r="H494" s="170"/>
    </row>
    <row r="495" spans="1:8" ht="12.75">
      <c r="A495" s="215" t="s">
        <v>218</v>
      </c>
      <c r="B495" s="246" t="s">
        <v>622</v>
      </c>
      <c r="C495" s="221">
        <v>900</v>
      </c>
      <c r="D495" s="233"/>
      <c r="E495" s="279">
        <v>900</v>
      </c>
      <c r="F495" s="257"/>
      <c r="G495" s="279">
        <f t="shared" si="17"/>
        <v>900</v>
      </c>
      <c r="H495" s="170"/>
    </row>
    <row r="496" spans="1:8" ht="12.75">
      <c r="A496" s="215" t="s">
        <v>443</v>
      </c>
      <c r="B496" s="246" t="s">
        <v>624</v>
      </c>
      <c r="C496" s="221">
        <v>600</v>
      </c>
      <c r="D496" s="233"/>
      <c r="E496" s="279">
        <v>600</v>
      </c>
      <c r="F496" s="257"/>
      <c r="G496" s="279">
        <f t="shared" si="17"/>
        <v>600</v>
      </c>
      <c r="H496" s="170"/>
    </row>
    <row r="497" spans="1:8" ht="12.75">
      <c r="A497" s="239" t="s">
        <v>261</v>
      </c>
      <c r="B497" s="268" t="s">
        <v>796</v>
      </c>
      <c r="C497" s="245">
        <v>1500</v>
      </c>
      <c r="D497" s="290"/>
      <c r="E497" s="278">
        <v>1500</v>
      </c>
      <c r="F497" s="244"/>
      <c r="G497" s="278">
        <f t="shared" si="17"/>
        <v>1500</v>
      </c>
      <c r="H497" s="170"/>
    </row>
    <row r="498" spans="1:8" ht="12.75">
      <c r="A498" s="215" t="s">
        <v>151</v>
      </c>
      <c r="B498" s="258" t="s">
        <v>243</v>
      </c>
      <c r="C498" s="221">
        <f>SUM(C487:C497)</f>
        <v>1956200</v>
      </c>
      <c r="D498" s="233">
        <f>SUM(D487:D497)</f>
        <v>2649</v>
      </c>
      <c r="E498" s="216">
        <f>SUM(E487:E497)</f>
        <v>1958849</v>
      </c>
      <c r="F498" s="217">
        <f>SUM(F487:F497)</f>
        <v>0</v>
      </c>
      <c r="G498" s="279">
        <f t="shared" si="17"/>
        <v>1958849</v>
      </c>
      <c r="H498" s="170"/>
    </row>
    <row r="499" spans="1:8" ht="12.75">
      <c r="A499" s="215"/>
      <c r="B499" s="258" t="s">
        <v>153</v>
      </c>
      <c r="C499" s="221"/>
      <c r="D499" s="233"/>
      <c r="E499" s="233"/>
      <c r="F499" s="272"/>
      <c r="G499" s="216"/>
      <c r="H499" s="170"/>
    </row>
    <row r="500" spans="1:8" ht="12.75">
      <c r="A500" s="215"/>
      <c r="B500" s="258"/>
      <c r="C500" s="221"/>
      <c r="D500" s="233"/>
      <c r="E500" s="233"/>
      <c r="F500" s="272"/>
      <c r="G500" s="216"/>
      <c r="H500" s="170"/>
    </row>
    <row r="501" spans="1:8" ht="12.75">
      <c r="A501" s="215"/>
      <c r="B501" s="246"/>
      <c r="C501" s="299" t="s">
        <v>291</v>
      </c>
      <c r="D501" s="285" t="s">
        <v>294</v>
      </c>
      <c r="E501" s="291"/>
      <c r="F501" s="272"/>
      <c r="G501" s="216"/>
      <c r="H501" s="170"/>
    </row>
    <row r="502" spans="1:8" ht="12.75">
      <c r="A502" s="234" t="s">
        <v>219</v>
      </c>
      <c r="B502" s="235" t="s">
        <v>825</v>
      </c>
      <c r="C502" s="245">
        <v>11500</v>
      </c>
      <c r="D502" s="237"/>
      <c r="E502" s="290">
        <v>11500</v>
      </c>
      <c r="F502" s="240"/>
      <c r="G502" s="278">
        <f>SUM(E502+F502)</f>
        <v>11500</v>
      </c>
      <c r="H502" s="170"/>
    </row>
    <row r="503" spans="1:8" ht="12.75">
      <c r="A503" s="218" t="s">
        <v>155</v>
      </c>
      <c r="B503" s="230" t="s">
        <v>297</v>
      </c>
      <c r="C503" s="221">
        <f>SUM(C502)</f>
        <v>11500</v>
      </c>
      <c r="D503" s="232"/>
      <c r="E503" s="233">
        <f>SUM(E502)</f>
        <v>11500</v>
      </c>
      <c r="F503" s="221">
        <f>SUM(F502)</f>
        <v>0</v>
      </c>
      <c r="G503" s="279">
        <f>SUM(E503+F503)</f>
        <v>11500</v>
      </c>
      <c r="H503" s="170"/>
    </row>
    <row r="504" spans="1:8" ht="12.75">
      <c r="A504" s="215"/>
      <c r="B504" s="246" t="s">
        <v>296</v>
      </c>
      <c r="C504" s="288"/>
      <c r="D504" s="289"/>
      <c r="E504" s="291"/>
      <c r="F504" s="209"/>
      <c r="G504" s="215"/>
      <c r="H504" s="170"/>
    </row>
    <row r="505" spans="1:8" ht="12.75">
      <c r="A505" s="215"/>
      <c r="B505" s="258" t="s">
        <v>295</v>
      </c>
      <c r="C505" s="221"/>
      <c r="D505" s="233"/>
      <c r="E505" s="248"/>
      <c r="F505" s="257"/>
      <c r="G505" s="216"/>
      <c r="H505" s="170"/>
    </row>
    <row r="506" spans="1:8" ht="12.75">
      <c r="A506" s="215"/>
      <c r="B506" s="258"/>
      <c r="C506" s="221"/>
      <c r="D506" s="233"/>
      <c r="E506" s="248"/>
      <c r="F506" s="257"/>
      <c r="G506" s="216"/>
      <c r="H506" s="170"/>
    </row>
    <row r="507" spans="1:8" ht="12.75">
      <c r="A507" s="215"/>
      <c r="B507" s="258"/>
      <c r="C507" s="299" t="s">
        <v>291</v>
      </c>
      <c r="D507" s="285" t="s">
        <v>294</v>
      </c>
      <c r="E507" s="248"/>
      <c r="F507" s="257"/>
      <c r="G507" s="216"/>
      <c r="H507" s="170"/>
    </row>
    <row r="508" spans="1:8" ht="12.75">
      <c r="A508" s="215" t="s">
        <v>220</v>
      </c>
      <c r="B508" s="246" t="s">
        <v>746</v>
      </c>
      <c r="C508" s="257">
        <v>308835</v>
      </c>
      <c r="D508" s="248">
        <v>634550</v>
      </c>
      <c r="E508" s="248">
        <v>943385</v>
      </c>
      <c r="F508" s="257"/>
      <c r="G508" s="279">
        <f>SUM(E508+F508)</f>
        <v>943385</v>
      </c>
      <c r="H508" s="170"/>
    </row>
    <row r="509" spans="1:8" ht="12.75">
      <c r="A509" s="239" t="s">
        <v>221</v>
      </c>
      <c r="B509" s="240" t="s">
        <v>584</v>
      </c>
      <c r="C509" s="269">
        <v>1000</v>
      </c>
      <c r="D509" s="243"/>
      <c r="E509" s="243">
        <v>1000</v>
      </c>
      <c r="F509" s="244"/>
      <c r="G509" s="278">
        <f>SUM(E509+F509)</f>
        <v>1000</v>
      </c>
      <c r="H509" s="170"/>
    </row>
    <row r="510" spans="1:8" ht="12.75">
      <c r="A510" s="215" t="s">
        <v>158</v>
      </c>
      <c r="B510" s="246" t="s">
        <v>298</v>
      </c>
      <c r="C510" s="257">
        <f>SUM(C508:C509)</f>
        <v>309835</v>
      </c>
      <c r="D510" s="248">
        <f>SUM(D508:D509)</f>
        <v>634550</v>
      </c>
      <c r="E510" s="248">
        <f>SUM(E508:E509)</f>
        <v>944385</v>
      </c>
      <c r="F510" s="257">
        <f>SUM(F508:F509)</f>
        <v>0</v>
      </c>
      <c r="G510" s="279">
        <f>SUM(E510+F510)</f>
        <v>944385</v>
      </c>
      <c r="H510" s="170"/>
    </row>
    <row r="511" spans="1:8" ht="12.75">
      <c r="A511" s="215"/>
      <c r="B511" s="258" t="s">
        <v>362</v>
      </c>
      <c r="C511" s="257"/>
      <c r="D511" s="248"/>
      <c r="E511" s="248"/>
      <c r="F511" s="209"/>
      <c r="G511" s="215"/>
      <c r="H511" s="170"/>
    </row>
    <row r="512" spans="1:8" ht="12.75">
      <c r="A512" s="215"/>
      <c r="B512" s="258"/>
      <c r="C512" s="257"/>
      <c r="D512" s="248"/>
      <c r="E512" s="248"/>
      <c r="F512" s="209"/>
      <c r="G512" s="215"/>
      <c r="H512" s="170"/>
    </row>
    <row r="513" spans="1:8" ht="12.75">
      <c r="A513" s="239"/>
      <c r="B513" s="268"/>
      <c r="C513" s="269"/>
      <c r="D513" s="243"/>
      <c r="E513" s="243"/>
      <c r="F513" s="241"/>
      <c r="G513" s="239"/>
      <c r="H513" s="170"/>
    </row>
    <row r="514" spans="1:8" ht="12.75">
      <c r="A514" s="209"/>
      <c r="B514" s="219"/>
      <c r="C514" s="257"/>
      <c r="D514" s="257"/>
      <c r="E514" s="257"/>
      <c r="F514" s="209"/>
      <c r="G514" s="209"/>
      <c r="H514" s="170"/>
    </row>
    <row r="515" spans="1:8" ht="12.75">
      <c r="A515" s="209"/>
      <c r="B515" s="219"/>
      <c r="C515" s="257"/>
      <c r="D515" s="257"/>
      <c r="E515" s="257"/>
      <c r="F515" s="209"/>
      <c r="G515" s="209"/>
      <c r="H515" s="170"/>
    </row>
    <row r="516" spans="1:8" ht="12.75">
      <c r="A516" s="209"/>
      <c r="B516" s="219"/>
      <c r="C516" s="257"/>
      <c r="D516" s="257"/>
      <c r="E516" s="257"/>
      <c r="F516" s="209"/>
      <c r="G516" s="209"/>
      <c r="H516" s="170"/>
    </row>
    <row r="517" spans="1:8" ht="12.75">
      <c r="A517" s="209"/>
      <c r="B517" s="219"/>
      <c r="C517" s="257"/>
      <c r="D517" s="257"/>
      <c r="E517" s="257"/>
      <c r="F517" s="209"/>
      <c r="G517" s="209"/>
      <c r="H517" s="170"/>
    </row>
    <row r="518" spans="1:8" ht="13.5" thickBot="1">
      <c r="A518" s="210"/>
      <c r="B518" s="210"/>
      <c r="C518" s="210"/>
      <c r="D518" s="210"/>
      <c r="E518" s="210"/>
      <c r="F518" s="210"/>
      <c r="G518" s="210"/>
      <c r="H518" s="170"/>
    </row>
    <row r="519" spans="1:8" ht="13.5" thickTop="1">
      <c r="A519" s="150" t="s">
        <v>853</v>
      </c>
      <c r="B519" s="48"/>
      <c r="C519" s="48"/>
      <c r="D519" s="48"/>
      <c r="E519" s="150" t="s">
        <v>855</v>
      </c>
      <c r="F519" s="209"/>
      <c r="G519" s="150" t="s">
        <v>249</v>
      </c>
      <c r="H519" s="170"/>
    </row>
    <row r="520" spans="1:8" ht="12.75">
      <c r="A520" s="211" t="s">
        <v>852</v>
      </c>
      <c r="B520" s="48" t="s">
        <v>854</v>
      </c>
      <c r="C520" s="48"/>
      <c r="D520" s="48"/>
      <c r="E520" s="211" t="s">
        <v>570</v>
      </c>
      <c r="F520" s="209"/>
      <c r="G520" s="211" t="s">
        <v>570</v>
      </c>
      <c r="H520" s="170"/>
    </row>
    <row r="521" spans="1:8" ht="13.5" thickBot="1">
      <c r="A521" s="175"/>
      <c r="B521" s="212"/>
      <c r="C521" s="212"/>
      <c r="D521" s="212"/>
      <c r="E521" s="175"/>
      <c r="F521" s="173" t="s">
        <v>588</v>
      </c>
      <c r="G521" s="175" t="s">
        <v>590</v>
      </c>
      <c r="H521" s="170"/>
    </row>
    <row r="522" spans="1:8" ht="14.25" thickBot="1" thickTop="1">
      <c r="A522" s="213" t="s">
        <v>545</v>
      </c>
      <c r="B522" s="214" t="s">
        <v>546</v>
      </c>
      <c r="C522" s="214"/>
      <c r="D522" s="214"/>
      <c r="E522" s="213" t="s">
        <v>547</v>
      </c>
      <c r="F522" s="207" t="s">
        <v>818</v>
      </c>
      <c r="G522" s="213" t="s">
        <v>27</v>
      </c>
      <c r="H522" s="170"/>
    </row>
    <row r="523" spans="1:8" ht="12.75">
      <c r="A523" s="215"/>
      <c r="B523" s="246"/>
      <c r="C523" s="221"/>
      <c r="D523" s="233"/>
      <c r="E523" s="248"/>
      <c r="F523" s="257"/>
      <c r="G523" s="216"/>
      <c r="H523" s="170"/>
    </row>
    <row r="524" spans="1:8" ht="12.75">
      <c r="A524" s="239" t="s">
        <v>222</v>
      </c>
      <c r="B524" s="240" t="s">
        <v>746</v>
      </c>
      <c r="C524" s="269"/>
      <c r="D524" s="243"/>
      <c r="E524" s="243">
        <v>185600</v>
      </c>
      <c r="F524" s="257"/>
      <c r="G524" s="278">
        <f>SUM(E524+F524)</f>
        <v>185600</v>
      </c>
      <c r="H524" s="170"/>
    </row>
    <row r="525" spans="1:8" ht="12.75">
      <c r="A525" s="287" t="s">
        <v>223</v>
      </c>
      <c r="B525" s="260" t="s">
        <v>747</v>
      </c>
      <c r="C525" s="296"/>
      <c r="D525" s="263"/>
      <c r="E525" s="263">
        <f>SUM(E524)</f>
        <v>185600</v>
      </c>
      <c r="F525" s="296">
        <f>SUM(F524)</f>
        <v>0</v>
      </c>
      <c r="G525" s="279">
        <f>SUM(E525+F525)</f>
        <v>185600</v>
      </c>
      <c r="H525" s="170"/>
    </row>
    <row r="526" spans="1:8" ht="12.75">
      <c r="A526" s="215"/>
      <c r="B526" s="246"/>
      <c r="C526" s="299" t="s">
        <v>291</v>
      </c>
      <c r="D526" s="285" t="s">
        <v>294</v>
      </c>
      <c r="E526" s="248"/>
      <c r="F526" s="209"/>
      <c r="G526" s="215"/>
      <c r="H526" s="170"/>
    </row>
    <row r="527" spans="1:8" ht="12.75">
      <c r="A527" s="215" t="s">
        <v>224</v>
      </c>
      <c r="B527" s="246" t="s">
        <v>522</v>
      </c>
      <c r="C527" s="257">
        <v>644</v>
      </c>
      <c r="D527" s="248">
        <v>1616</v>
      </c>
      <c r="E527" s="248">
        <v>2260</v>
      </c>
      <c r="F527" s="209"/>
      <c r="G527" s="279">
        <f aca="true" t="shared" si="18" ref="G527:G542">SUM(E527+F527)</f>
        <v>2260</v>
      </c>
      <c r="H527" s="170"/>
    </row>
    <row r="528" spans="1:8" ht="12.75">
      <c r="A528" s="215" t="s">
        <v>225</v>
      </c>
      <c r="B528" s="246" t="s">
        <v>580</v>
      </c>
      <c r="C528" s="257">
        <v>63410</v>
      </c>
      <c r="D528" s="248">
        <v>132592</v>
      </c>
      <c r="E528" s="248">
        <v>196002</v>
      </c>
      <c r="F528" s="257"/>
      <c r="G528" s="279">
        <f t="shared" si="18"/>
        <v>196002</v>
      </c>
      <c r="H528" s="170"/>
    </row>
    <row r="529" spans="1:8" ht="12.75">
      <c r="A529" s="215" t="s">
        <v>226</v>
      </c>
      <c r="B529" s="246" t="s">
        <v>582</v>
      </c>
      <c r="C529" s="257">
        <v>4748</v>
      </c>
      <c r="D529" s="248">
        <v>11912</v>
      </c>
      <c r="E529" s="248">
        <v>16660</v>
      </c>
      <c r="F529" s="209"/>
      <c r="G529" s="279">
        <f t="shared" si="18"/>
        <v>16660</v>
      </c>
      <c r="H529" s="170"/>
    </row>
    <row r="530" spans="1:8" ht="12.75">
      <c r="A530" s="215" t="s">
        <v>227</v>
      </c>
      <c r="B530" s="246" t="s">
        <v>584</v>
      </c>
      <c r="C530" s="257">
        <v>12175</v>
      </c>
      <c r="D530" s="248">
        <v>25849</v>
      </c>
      <c r="E530" s="248">
        <v>38024</v>
      </c>
      <c r="F530" s="209"/>
      <c r="G530" s="279">
        <f t="shared" si="18"/>
        <v>38024</v>
      </c>
      <c r="H530" s="170"/>
    </row>
    <row r="531" spans="1:8" ht="12.75">
      <c r="A531" s="215" t="s">
        <v>228</v>
      </c>
      <c r="B531" s="246" t="s">
        <v>586</v>
      </c>
      <c r="C531" s="257">
        <v>2168</v>
      </c>
      <c r="D531" s="248">
        <v>3042</v>
      </c>
      <c r="E531" s="248">
        <v>5210</v>
      </c>
      <c r="F531" s="272"/>
      <c r="G531" s="279">
        <f t="shared" si="18"/>
        <v>5210</v>
      </c>
      <c r="H531" s="170"/>
    </row>
    <row r="532" spans="1:8" ht="12.75">
      <c r="A532" s="215" t="s">
        <v>229</v>
      </c>
      <c r="B532" s="246" t="s">
        <v>574</v>
      </c>
      <c r="C532" s="257">
        <v>5275</v>
      </c>
      <c r="D532" s="248">
        <v>9725</v>
      </c>
      <c r="E532" s="248">
        <v>15000</v>
      </c>
      <c r="F532" s="209"/>
      <c r="G532" s="279">
        <f t="shared" si="18"/>
        <v>15000</v>
      </c>
      <c r="H532" s="170"/>
    </row>
    <row r="533" spans="1:8" ht="12.75">
      <c r="A533" s="215" t="s">
        <v>230</v>
      </c>
      <c r="B533" s="246" t="s">
        <v>618</v>
      </c>
      <c r="C533" s="257">
        <v>1482</v>
      </c>
      <c r="D533" s="248">
        <v>3718</v>
      </c>
      <c r="E533" s="248">
        <v>5200</v>
      </c>
      <c r="F533" s="209"/>
      <c r="G533" s="279">
        <f t="shared" si="18"/>
        <v>5200</v>
      </c>
      <c r="H533" s="170"/>
    </row>
    <row r="534" spans="1:8" ht="12.75">
      <c r="A534" s="215" t="s">
        <v>231</v>
      </c>
      <c r="B534" s="246" t="s">
        <v>575</v>
      </c>
      <c r="C534" s="257">
        <v>570</v>
      </c>
      <c r="D534" s="248">
        <v>1430</v>
      </c>
      <c r="E534" s="248">
        <v>2000</v>
      </c>
      <c r="F534" s="257"/>
      <c r="G534" s="279">
        <f t="shared" si="18"/>
        <v>2000</v>
      </c>
      <c r="H534" s="170"/>
    </row>
    <row r="535" spans="1:8" ht="12.75">
      <c r="A535" s="215" t="s">
        <v>441</v>
      </c>
      <c r="B535" s="246" t="s">
        <v>391</v>
      </c>
      <c r="C535" s="257">
        <v>29</v>
      </c>
      <c r="D535" s="248">
        <v>71</v>
      </c>
      <c r="E535" s="248">
        <v>100</v>
      </c>
      <c r="F535" s="257"/>
      <c r="G535" s="279">
        <f t="shared" si="18"/>
        <v>100</v>
      </c>
      <c r="H535" s="170"/>
    </row>
    <row r="536" spans="1:8" ht="12.75">
      <c r="A536" s="215" t="s">
        <v>232</v>
      </c>
      <c r="B536" s="246" t="s">
        <v>621</v>
      </c>
      <c r="C536" s="257">
        <v>8809</v>
      </c>
      <c r="D536" s="248">
        <v>18591</v>
      </c>
      <c r="E536" s="248">
        <v>27400</v>
      </c>
      <c r="F536" s="209"/>
      <c r="G536" s="279">
        <f t="shared" si="18"/>
        <v>27400</v>
      </c>
      <c r="H536" s="170"/>
    </row>
    <row r="537" spans="1:8" ht="12.75">
      <c r="A537" s="215" t="s">
        <v>442</v>
      </c>
      <c r="B537" s="246" t="s">
        <v>431</v>
      </c>
      <c r="C537" s="257">
        <v>313</v>
      </c>
      <c r="D537" s="248">
        <v>787</v>
      </c>
      <c r="E537" s="248">
        <v>1100</v>
      </c>
      <c r="F537" s="209"/>
      <c r="G537" s="279">
        <f t="shared" si="18"/>
        <v>1100</v>
      </c>
      <c r="H537" s="170"/>
    </row>
    <row r="538" spans="1:8" ht="12.75">
      <c r="A538" s="215" t="s">
        <v>233</v>
      </c>
      <c r="B538" s="246" t="s">
        <v>622</v>
      </c>
      <c r="C538" s="257">
        <v>57</v>
      </c>
      <c r="D538" s="248">
        <v>143</v>
      </c>
      <c r="E538" s="248">
        <v>200</v>
      </c>
      <c r="F538" s="209"/>
      <c r="G538" s="279">
        <f t="shared" si="18"/>
        <v>200</v>
      </c>
      <c r="H538" s="170"/>
    </row>
    <row r="539" spans="1:8" ht="12.75">
      <c r="A539" s="215" t="s">
        <v>234</v>
      </c>
      <c r="B539" s="246" t="s">
        <v>624</v>
      </c>
      <c r="C539" s="257">
        <v>1710</v>
      </c>
      <c r="D539" s="248">
        <v>4290</v>
      </c>
      <c r="E539" s="248">
        <v>6000</v>
      </c>
      <c r="F539" s="209"/>
      <c r="G539" s="279">
        <f t="shared" si="18"/>
        <v>6000</v>
      </c>
      <c r="H539" s="170"/>
    </row>
    <row r="540" spans="1:8" ht="12.75">
      <c r="A540" s="215" t="s">
        <v>235</v>
      </c>
      <c r="B540" s="246" t="s">
        <v>796</v>
      </c>
      <c r="C540" s="257">
        <v>1710</v>
      </c>
      <c r="D540" s="248">
        <v>4288</v>
      </c>
      <c r="E540" s="248">
        <v>5998</v>
      </c>
      <c r="F540" s="209"/>
      <c r="G540" s="279">
        <f t="shared" si="18"/>
        <v>5998</v>
      </c>
      <c r="H540" s="170"/>
    </row>
    <row r="541" spans="1:8" ht="12.75">
      <c r="A541" s="239" t="s">
        <v>444</v>
      </c>
      <c r="B541" s="240" t="s">
        <v>445</v>
      </c>
      <c r="C541" s="269"/>
      <c r="D541" s="243">
        <v>11000</v>
      </c>
      <c r="E541" s="243">
        <v>11000</v>
      </c>
      <c r="F541" s="240"/>
      <c r="G541" s="278">
        <f t="shared" si="18"/>
        <v>11000</v>
      </c>
      <c r="H541" s="170"/>
    </row>
    <row r="542" spans="1:8" ht="12.75">
      <c r="A542" s="215" t="s">
        <v>160</v>
      </c>
      <c r="B542" s="246" t="s">
        <v>557</v>
      </c>
      <c r="C542" s="257">
        <f>SUM(C527:C541)</f>
        <v>103100</v>
      </c>
      <c r="D542" s="248">
        <f>SUM(D527:D541)</f>
        <v>229054</v>
      </c>
      <c r="E542" s="248">
        <f>SUM(E527:E541)</f>
        <v>332154</v>
      </c>
      <c r="F542" s="257">
        <f>SUM(F527:F541)</f>
        <v>0</v>
      </c>
      <c r="G542" s="279">
        <f t="shared" si="18"/>
        <v>332154</v>
      </c>
      <c r="H542" s="170"/>
    </row>
    <row r="543" spans="1:8" ht="12.75">
      <c r="A543" s="215"/>
      <c r="B543" s="246"/>
      <c r="C543" s="257"/>
      <c r="D543" s="248"/>
      <c r="E543" s="248"/>
      <c r="F543" s="209"/>
      <c r="G543" s="215"/>
      <c r="H543" s="170"/>
    </row>
    <row r="544" spans="1:8" ht="12.75">
      <c r="A544" s="215"/>
      <c r="B544" s="246"/>
      <c r="C544" s="299" t="s">
        <v>291</v>
      </c>
      <c r="D544" s="285" t="s">
        <v>294</v>
      </c>
      <c r="E544" s="256"/>
      <c r="F544" s="257"/>
      <c r="G544" s="216"/>
      <c r="H544" s="170"/>
    </row>
    <row r="545" spans="1:8" ht="12.75">
      <c r="A545" s="239" t="s">
        <v>236</v>
      </c>
      <c r="B545" s="240" t="s">
        <v>624</v>
      </c>
      <c r="C545" s="269">
        <v>88200</v>
      </c>
      <c r="D545" s="243">
        <v>120960</v>
      </c>
      <c r="E545" s="243">
        <v>209160</v>
      </c>
      <c r="F545" s="244"/>
      <c r="G545" s="278">
        <f>SUM(E545+F545)</f>
        <v>209160</v>
      </c>
      <c r="H545" s="170"/>
    </row>
    <row r="546" spans="1:8" ht="12.75">
      <c r="A546" s="215" t="s">
        <v>162</v>
      </c>
      <c r="B546" s="246" t="s">
        <v>846</v>
      </c>
      <c r="C546" s="257">
        <f>SUM(C545)</f>
        <v>88200</v>
      </c>
      <c r="D546" s="248">
        <f>SUM(D545)</f>
        <v>120960</v>
      </c>
      <c r="E546" s="248">
        <f>SUM(E545)</f>
        <v>209160</v>
      </c>
      <c r="F546" s="257">
        <f>SUM(F545)</f>
        <v>0</v>
      </c>
      <c r="G546" s="279">
        <f>SUM(E546+F546)</f>
        <v>209160</v>
      </c>
      <c r="H546" s="170"/>
    </row>
    <row r="547" spans="1:8" ht="12.75">
      <c r="A547" s="215"/>
      <c r="B547" s="246"/>
      <c r="C547" s="257"/>
      <c r="D547" s="248"/>
      <c r="E547" s="248"/>
      <c r="F547" s="257"/>
      <c r="G547" s="216"/>
      <c r="H547" s="170"/>
    </row>
    <row r="548" spans="1:8" ht="12.75">
      <c r="A548" s="215"/>
      <c r="B548" s="246"/>
      <c r="C548" s="299" t="s">
        <v>291</v>
      </c>
      <c r="D548" s="285" t="s">
        <v>294</v>
      </c>
      <c r="E548" s="256"/>
      <c r="F548" s="257"/>
      <c r="G548" s="216"/>
      <c r="H548" s="170"/>
    </row>
    <row r="549" spans="1:8" ht="12.75">
      <c r="A549" s="215" t="s">
        <v>240</v>
      </c>
      <c r="B549" s="246" t="s">
        <v>490</v>
      </c>
      <c r="C549" s="220"/>
      <c r="D549" s="233">
        <v>14000</v>
      </c>
      <c r="E549" s="248">
        <v>14000</v>
      </c>
      <c r="F549" s="257"/>
      <c r="G549" s="279">
        <f>SUM(E549+F549)</f>
        <v>14000</v>
      </c>
      <c r="H549" s="170"/>
    </row>
    <row r="550" spans="1:8" ht="12.75">
      <c r="A550" s="215"/>
      <c r="B550" s="246" t="s">
        <v>489</v>
      </c>
      <c r="C550" s="220"/>
      <c r="D550" s="233"/>
      <c r="E550" s="248"/>
      <c r="F550" s="257"/>
      <c r="G550" s="216"/>
      <c r="H550" s="170"/>
    </row>
    <row r="551" spans="1:8" ht="12.75">
      <c r="A551" s="239" t="s">
        <v>446</v>
      </c>
      <c r="B551" s="240" t="s">
        <v>746</v>
      </c>
      <c r="C551" s="269">
        <v>32179</v>
      </c>
      <c r="D551" s="243">
        <v>14400</v>
      </c>
      <c r="E551" s="243">
        <v>46579</v>
      </c>
      <c r="F551" s="257"/>
      <c r="G551" s="278">
        <f>SUM(E551+F551)</f>
        <v>46579</v>
      </c>
      <c r="H551" s="170"/>
    </row>
    <row r="552" spans="1:8" ht="12.75">
      <c r="A552" s="218" t="s">
        <v>241</v>
      </c>
      <c r="B552" s="246" t="s">
        <v>858</v>
      </c>
      <c r="C552" s="257">
        <f>SUM(C549:C551)</f>
        <v>32179</v>
      </c>
      <c r="D552" s="257">
        <f>SUM(D549:D551)</f>
        <v>28400</v>
      </c>
      <c r="E552" s="303">
        <f>SUM(E549:E551)</f>
        <v>60579</v>
      </c>
      <c r="F552" s="319">
        <f>SUM(F549:F551)</f>
        <v>0</v>
      </c>
      <c r="G552" s="279">
        <f>SUM(E552+F552)</f>
        <v>60579</v>
      </c>
      <c r="H552" s="170"/>
    </row>
    <row r="553" spans="1:8" ht="13.5" thickBot="1">
      <c r="A553" s="280"/>
      <c r="B553" s="250"/>
      <c r="C553" s="254"/>
      <c r="D553" s="252"/>
      <c r="E553" s="297"/>
      <c r="F553" s="145"/>
      <c r="G553" s="281"/>
      <c r="H553" s="170"/>
    </row>
    <row r="554" spans="1:8" ht="12.75">
      <c r="A554" s="273">
        <v>852</v>
      </c>
      <c r="B554" s="274" t="s">
        <v>163</v>
      </c>
      <c r="C554" s="169"/>
      <c r="D554" s="283"/>
      <c r="E554" s="283">
        <f>SUM(E484+E498+E503+E510+E525+E466+E542+E546+E552)</f>
        <v>3919127</v>
      </c>
      <c r="F554" s="169">
        <f>SUM(F484+F498+F503+F510+F525+F466+F542+F546+F552)</f>
        <v>0</v>
      </c>
      <c r="G554" s="185">
        <f>SUM(E554+F554)</f>
        <v>3919127</v>
      </c>
      <c r="H554" s="170"/>
    </row>
    <row r="555" spans="1:8" ht="12.75">
      <c r="A555" s="215"/>
      <c r="B555" s="246"/>
      <c r="C555" s="209"/>
      <c r="D555" s="247"/>
      <c r="E555" s="256"/>
      <c r="F555" s="145"/>
      <c r="G555" s="159"/>
      <c r="H555" s="170"/>
    </row>
    <row r="556" spans="1:8" ht="12.75">
      <c r="A556" s="215" t="s">
        <v>827</v>
      </c>
      <c r="B556" s="246" t="s">
        <v>522</v>
      </c>
      <c r="C556" s="209"/>
      <c r="D556" s="247"/>
      <c r="E556" s="248">
        <v>12463</v>
      </c>
      <c r="F556" s="257"/>
      <c r="G556" s="279">
        <f aca="true" t="shared" si="19" ref="G556:G565">SUM(E556+F556)</f>
        <v>12463</v>
      </c>
      <c r="H556" s="170"/>
    </row>
    <row r="557" spans="1:8" ht="12.75">
      <c r="A557" s="215" t="s">
        <v>748</v>
      </c>
      <c r="B557" s="246" t="s">
        <v>580</v>
      </c>
      <c r="C557" s="209"/>
      <c r="D557" s="247"/>
      <c r="E557" s="248">
        <v>348723</v>
      </c>
      <c r="F557" s="257"/>
      <c r="G557" s="279">
        <f t="shared" si="19"/>
        <v>348723</v>
      </c>
      <c r="H557" s="170"/>
    </row>
    <row r="558" spans="1:8" ht="12.75">
      <c r="A558" s="215" t="s">
        <v>749</v>
      </c>
      <c r="B558" s="246" t="s">
        <v>582</v>
      </c>
      <c r="C558" s="209"/>
      <c r="D558" s="247"/>
      <c r="E558" s="248">
        <v>24317</v>
      </c>
      <c r="F558" s="257"/>
      <c r="G558" s="279">
        <f t="shared" si="19"/>
        <v>24317</v>
      </c>
      <c r="H558" s="170"/>
    </row>
    <row r="559" spans="1:8" ht="12.75">
      <c r="A559" s="215" t="s">
        <v>750</v>
      </c>
      <c r="B559" s="246" t="s">
        <v>734</v>
      </c>
      <c r="C559" s="209"/>
      <c r="D559" s="247"/>
      <c r="E559" s="248">
        <v>67081</v>
      </c>
      <c r="F559" s="257"/>
      <c r="G559" s="279">
        <f t="shared" si="19"/>
        <v>67081</v>
      </c>
      <c r="H559" s="170"/>
    </row>
    <row r="560" spans="1:8" ht="12.75">
      <c r="A560" s="215" t="s">
        <v>751</v>
      </c>
      <c r="B560" s="246" t="s">
        <v>586</v>
      </c>
      <c r="C560" s="209"/>
      <c r="D560" s="247"/>
      <c r="E560" s="302">
        <v>9385</v>
      </c>
      <c r="F560" s="257"/>
      <c r="G560" s="279">
        <f t="shared" si="19"/>
        <v>9385</v>
      </c>
      <c r="H560" s="170"/>
    </row>
    <row r="561" spans="1:8" ht="12.75">
      <c r="A561" s="215" t="s">
        <v>341</v>
      </c>
      <c r="B561" s="246" t="s">
        <v>574</v>
      </c>
      <c r="C561" s="209"/>
      <c r="D561" s="247"/>
      <c r="E561" s="302">
        <v>14814</v>
      </c>
      <c r="F561" s="257"/>
      <c r="G561" s="279">
        <f t="shared" si="19"/>
        <v>14814</v>
      </c>
      <c r="H561" s="170"/>
    </row>
    <row r="562" spans="1:8" ht="12.75">
      <c r="A562" s="215" t="s">
        <v>339</v>
      </c>
      <c r="B562" s="246" t="s">
        <v>701</v>
      </c>
      <c r="C562" s="209"/>
      <c r="D562" s="247"/>
      <c r="E562" s="302">
        <v>181883</v>
      </c>
      <c r="F562" s="257"/>
      <c r="G562" s="279">
        <f t="shared" si="19"/>
        <v>181883</v>
      </c>
      <c r="H562" s="170"/>
    </row>
    <row r="563" spans="1:8" ht="12.75">
      <c r="A563" s="215" t="s">
        <v>433</v>
      </c>
      <c r="B563" s="246" t="s">
        <v>391</v>
      </c>
      <c r="C563" s="209"/>
      <c r="D563" s="247"/>
      <c r="E563" s="302">
        <v>842</v>
      </c>
      <c r="F563" s="257"/>
      <c r="G563" s="279">
        <f t="shared" si="19"/>
        <v>842</v>
      </c>
      <c r="H563" s="170"/>
    </row>
    <row r="564" spans="1:8" ht="12.75">
      <c r="A564" s="239" t="s">
        <v>752</v>
      </c>
      <c r="B564" s="240" t="s">
        <v>796</v>
      </c>
      <c r="C564" s="241"/>
      <c r="D564" s="242"/>
      <c r="E564" s="243">
        <v>25612</v>
      </c>
      <c r="F564" s="240"/>
      <c r="G564" s="278">
        <f t="shared" si="19"/>
        <v>25612</v>
      </c>
      <c r="H564" s="170"/>
    </row>
    <row r="565" spans="1:8" ht="12.75">
      <c r="A565" s="215" t="s">
        <v>812</v>
      </c>
      <c r="B565" s="246" t="s">
        <v>753</v>
      </c>
      <c r="C565" s="209"/>
      <c r="D565" s="247"/>
      <c r="E565" s="248">
        <f>SUM(E556:E564)</f>
        <v>685120</v>
      </c>
      <c r="F565" s="257">
        <f>SUM(F556:F564)</f>
        <v>0</v>
      </c>
      <c r="G565" s="279">
        <f t="shared" si="19"/>
        <v>685120</v>
      </c>
      <c r="H565" s="170"/>
    </row>
    <row r="566" spans="1:8" ht="12.75">
      <c r="A566" s="215"/>
      <c r="B566" s="246"/>
      <c r="C566" s="209"/>
      <c r="D566" s="247"/>
      <c r="E566" s="248"/>
      <c r="F566" s="257"/>
      <c r="G566" s="216"/>
      <c r="H566" s="170"/>
    </row>
    <row r="567" spans="1:8" ht="12.75">
      <c r="A567" s="239" t="s">
        <v>434</v>
      </c>
      <c r="B567" s="240" t="s">
        <v>621</v>
      </c>
      <c r="C567" s="241"/>
      <c r="D567" s="242"/>
      <c r="E567" s="243">
        <v>7000</v>
      </c>
      <c r="F567" s="244"/>
      <c r="G567" s="278">
        <f>SUM(E567+F567)</f>
        <v>7000</v>
      </c>
      <c r="H567" s="170"/>
    </row>
    <row r="568" spans="1:8" ht="12.75">
      <c r="A568" s="215" t="s">
        <v>437</v>
      </c>
      <c r="B568" s="246" t="s">
        <v>435</v>
      </c>
      <c r="C568" s="209"/>
      <c r="D568" s="247"/>
      <c r="E568" s="248">
        <f>SUM(E567)</f>
        <v>7000</v>
      </c>
      <c r="F568" s="257">
        <f>SUM(F567)</f>
        <v>0</v>
      </c>
      <c r="G568" s="279">
        <f>SUM(E568+F568)</f>
        <v>7000</v>
      </c>
      <c r="H568" s="170"/>
    </row>
    <row r="569" spans="1:8" ht="12.75">
      <c r="A569" s="215"/>
      <c r="B569" s="246" t="s">
        <v>436</v>
      </c>
      <c r="C569" s="209"/>
      <c r="D569" s="247"/>
      <c r="E569" s="248"/>
      <c r="F569" s="257"/>
      <c r="G569" s="216"/>
      <c r="H569" s="170"/>
    </row>
    <row r="570" spans="1:8" ht="12.75">
      <c r="A570" s="215"/>
      <c r="B570" s="246"/>
      <c r="C570" s="209"/>
      <c r="D570" s="247"/>
      <c r="E570" s="248"/>
      <c r="F570" s="257"/>
      <c r="G570" s="216"/>
      <c r="H570" s="170"/>
    </row>
    <row r="571" spans="1:8" ht="12.75">
      <c r="A571" s="215"/>
      <c r="B571" s="246"/>
      <c r="C571" s="299" t="s">
        <v>291</v>
      </c>
      <c r="D571" s="285" t="s">
        <v>294</v>
      </c>
      <c r="E571" s="248"/>
      <c r="F571" s="257"/>
      <c r="G571" s="216"/>
      <c r="H571" s="170"/>
    </row>
    <row r="572" spans="1:8" ht="12.75">
      <c r="A572" s="215" t="s">
        <v>482</v>
      </c>
      <c r="B572" s="246" t="s">
        <v>484</v>
      </c>
      <c r="C572" s="221">
        <v>91169</v>
      </c>
      <c r="D572" s="233">
        <v>98000</v>
      </c>
      <c r="E572" s="248">
        <v>183841</v>
      </c>
      <c r="F572" s="257">
        <v>5328</v>
      </c>
      <c r="G572" s="279">
        <f aca="true" t="shared" si="20" ref="G572:G583">SUM(E572+F572)</f>
        <v>189169</v>
      </c>
      <c r="H572" s="170"/>
    </row>
    <row r="573" spans="1:8" ht="12.75">
      <c r="A573" s="215" t="s">
        <v>483</v>
      </c>
      <c r="B573" s="246" t="s">
        <v>485</v>
      </c>
      <c r="C573" s="221">
        <v>1752</v>
      </c>
      <c r="D573" s="233">
        <v>2000</v>
      </c>
      <c r="E573" s="248">
        <v>3752</v>
      </c>
      <c r="F573" s="257"/>
      <c r="G573" s="279">
        <f t="shared" si="20"/>
        <v>3752</v>
      </c>
      <c r="H573" s="170"/>
    </row>
    <row r="574" spans="1:8" ht="12.75">
      <c r="A574" s="215" t="s">
        <v>491</v>
      </c>
      <c r="B574" s="246" t="s">
        <v>580</v>
      </c>
      <c r="C574" s="220"/>
      <c r="D574" s="248">
        <v>6752</v>
      </c>
      <c r="E574" s="248">
        <v>6752</v>
      </c>
      <c r="F574" s="257"/>
      <c r="G574" s="279">
        <f t="shared" si="20"/>
        <v>6752</v>
      </c>
      <c r="H574" s="170"/>
    </row>
    <row r="575" spans="1:8" ht="12.75">
      <c r="A575" s="215" t="s">
        <v>325</v>
      </c>
      <c r="B575" s="246" t="s">
        <v>373</v>
      </c>
      <c r="C575" s="221">
        <v>11485</v>
      </c>
      <c r="D575" s="248"/>
      <c r="E575" s="248">
        <v>0</v>
      </c>
      <c r="F575" s="257">
        <v>11485</v>
      </c>
      <c r="G575" s="279">
        <f t="shared" si="20"/>
        <v>11485</v>
      </c>
      <c r="H575" s="170"/>
    </row>
    <row r="576" spans="1:8" ht="12.75">
      <c r="A576" s="215" t="s">
        <v>495</v>
      </c>
      <c r="B576" s="246" t="s">
        <v>582</v>
      </c>
      <c r="C576" s="220"/>
      <c r="D576" s="248">
        <v>632</v>
      </c>
      <c r="E576" s="248">
        <v>632</v>
      </c>
      <c r="F576" s="257"/>
      <c r="G576" s="279">
        <f t="shared" si="20"/>
        <v>632</v>
      </c>
      <c r="H576" s="170"/>
    </row>
    <row r="577" spans="1:8" ht="12.75">
      <c r="A577" s="215" t="s">
        <v>492</v>
      </c>
      <c r="B577" s="246" t="s">
        <v>734</v>
      </c>
      <c r="C577" s="220"/>
      <c r="D577" s="248">
        <v>1269</v>
      </c>
      <c r="E577" s="248">
        <v>1269</v>
      </c>
      <c r="F577" s="257"/>
      <c r="G577" s="279">
        <f t="shared" si="20"/>
        <v>1269</v>
      </c>
      <c r="H577" s="170"/>
    </row>
    <row r="578" spans="1:8" ht="12.75">
      <c r="A578" s="215" t="s">
        <v>493</v>
      </c>
      <c r="B578" s="246" t="s">
        <v>586</v>
      </c>
      <c r="C578" s="220"/>
      <c r="D578" s="248">
        <v>177</v>
      </c>
      <c r="E578" s="248">
        <v>177</v>
      </c>
      <c r="F578" s="257"/>
      <c r="G578" s="279">
        <f t="shared" si="20"/>
        <v>177</v>
      </c>
      <c r="H578" s="170"/>
    </row>
    <row r="579" spans="1:8" ht="12.75">
      <c r="A579" s="215" t="s">
        <v>486</v>
      </c>
      <c r="B579" s="246" t="s">
        <v>574</v>
      </c>
      <c r="C579" s="221">
        <v>8000</v>
      </c>
      <c r="D579" s="248">
        <v>14000</v>
      </c>
      <c r="E579" s="248">
        <v>14000</v>
      </c>
      <c r="F579" s="257">
        <v>8000</v>
      </c>
      <c r="G579" s="279">
        <f t="shared" si="20"/>
        <v>22000</v>
      </c>
      <c r="H579" s="170"/>
    </row>
    <row r="580" spans="1:8" ht="12.75">
      <c r="A580" s="215" t="s">
        <v>487</v>
      </c>
      <c r="B580" s="246" t="s">
        <v>621</v>
      </c>
      <c r="C580" s="220"/>
      <c r="D580" s="248">
        <v>11650</v>
      </c>
      <c r="E580" s="248">
        <v>11650</v>
      </c>
      <c r="F580" s="257"/>
      <c r="G580" s="279">
        <f t="shared" si="20"/>
        <v>11650</v>
      </c>
      <c r="H580" s="170"/>
    </row>
    <row r="581" spans="1:8" ht="12.75">
      <c r="A581" s="215" t="s">
        <v>488</v>
      </c>
      <c r="B581" s="246" t="s">
        <v>622</v>
      </c>
      <c r="C581" s="220"/>
      <c r="D581" s="248">
        <v>200</v>
      </c>
      <c r="E581" s="248">
        <v>200</v>
      </c>
      <c r="F581" s="257"/>
      <c r="G581" s="279">
        <f t="shared" si="20"/>
        <v>200</v>
      </c>
      <c r="H581" s="170"/>
    </row>
    <row r="582" spans="1:8" ht="12.75">
      <c r="A582" s="239" t="s">
        <v>494</v>
      </c>
      <c r="B582" s="240" t="s">
        <v>796</v>
      </c>
      <c r="C582" s="304"/>
      <c r="D582" s="243">
        <v>750</v>
      </c>
      <c r="E582" s="243">
        <v>750</v>
      </c>
      <c r="F582" s="244"/>
      <c r="G582" s="278">
        <f t="shared" si="20"/>
        <v>750</v>
      </c>
      <c r="H582" s="170"/>
    </row>
    <row r="583" spans="1:8" ht="12.75">
      <c r="A583" s="215" t="s">
        <v>496</v>
      </c>
      <c r="B583" s="246" t="s">
        <v>497</v>
      </c>
      <c r="C583" s="221">
        <f>SUM(C572:C582)</f>
        <v>112406</v>
      </c>
      <c r="D583" s="248">
        <f>SUM(D572:D582)</f>
        <v>135430</v>
      </c>
      <c r="E583" s="248">
        <f>SUM(E572:E582)</f>
        <v>223023</v>
      </c>
      <c r="F583" s="257">
        <f>SUM(F572:F582)</f>
        <v>24813</v>
      </c>
      <c r="G583" s="279">
        <f t="shared" si="20"/>
        <v>247836</v>
      </c>
      <c r="H583" s="170"/>
    </row>
    <row r="584" spans="1:8" ht="12.75">
      <c r="A584" s="215"/>
      <c r="B584" s="246"/>
      <c r="C584" s="209"/>
      <c r="D584" s="247"/>
      <c r="E584" s="248"/>
      <c r="F584" s="257"/>
      <c r="G584" s="216"/>
      <c r="H584" s="170"/>
    </row>
    <row r="585" spans="1:8" ht="12.75">
      <c r="A585" s="239" t="s">
        <v>259</v>
      </c>
      <c r="B585" s="268" t="s">
        <v>621</v>
      </c>
      <c r="C585" s="241"/>
      <c r="D585" s="242"/>
      <c r="E585" s="243">
        <v>1715</v>
      </c>
      <c r="F585" s="244"/>
      <c r="G585" s="278">
        <f>SUM(E585+F585)</f>
        <v>1715</v>
      </c>
      <c r="H585" s="170"/>
    </row>
    <row r="586" spans="1:8" ht="12.75">
      <c r="A586" s="215" t="s">
        <v>766</v>
      </c>
      <c r="B586" s="246" t="s">
        <v>845</v>
      </c>
      <c r="C586" s="209"/>
      <c r="D586" s="247"/>
      <c r="E586" s="248">
        <f>SUM(E585:E585)</f>
        <v>1715</v>
      </c>
      <c r="F586" s="257">
        <f>SUM(F585:F585)</f>
        <v>0</v>
      </c>
      <c r="G586" s="279">
        <f>SUM(E586+F586)</f>
        <v>1715</v>
      </c>
      <c r="H586" s="170"/>
    </row>
    <row r="587" spans="1:8" ht="13.5" thickBot="1">
      <c r="A587" s="222"/>
      <c r="B587" s="264"/>
      <c r="C587" s="223"/>
      <c r="D587" s="265"/>
      <c r="E587" s="266"/>
      <c r="F587" s="209"/>
      <c r="G587" s="222"/>
      <c r="H587" s="170"/>
    </row>
    <row r="588" spans="1:8" ht="12.75">
      <c r="A588" s="273">
        <v>854</v>
      </c>
      <c r="B588" s="274" t="s">
        <v>550</v>
      </c>
      <c r="C588" s="275"/>
      <c r="D588" s="282"/>
      <c r="E588" s="283">
        <f>SUM(E565+E568+E583+E586)</f>
        <v>916858</v>
      </c>
      <c r="F588" s="169">
        <f>SUM(F565+F568+F583+F586)</f>
        <v>24813</v>
      </c>
      <c r="G588" s="185">
        <f>SUM(E588+F588)</f>
        <v>941671</v>
      </c>
      <c r="H588" s="170"/>
    </row>
    <row r="589" spans="1:8" ht="12.75">
      <c r="A589" s="228"/>
      <c r="B589" s="228"/>
      <c r="C589" s="206"/>
      <c r="D589" s="229"/>
      <c r="E589" s="286"/>
      <c r="F589" s="145"/>
      <c r="G589" s="159"/>
      <c r="H589" s="170"/>
    </row>
    <row r="590" spans="1:8" ht="12.75">
      <c r="A590" s="218" t="s">
        <v>838</v>
      </c>
      <c r="B590" s="246" t="s">
        <v>522</v>
      </c>
      <c r="C590" s="209"/>
      <c r="D590" s="232"/>
      <c r="E590" s="233">
        <v>400</v>
      </c>
      <c r="F590" s="145"/>
      <c r="G590" s="279">
        <f aca="true" t="shared" si="21" ref="G590:G619">SUM(E590+F590)</f>
        <v>400</v>
      </c>
      <c r="H590" s="170"/>
    </row>
    <row r="591" spans="1:8" ht="12.75">
      <c r="A591" s="215" t="s">
        <v>754</v>
      </c>
      <c r="B591" s="246" t="s">
        <v>580</v>
      </c>
      <c r="C591" s="209"/>
      <c r="D591" s="247"/>
      <c r="E591" s="248">
        <v>75827</v>
      </c>
      <c r="F591" s="342"/>
      <c r="G591" s="279">
        <f t="shared" si="21"/>
        <v>75827</v>
      </c>
      <c r="H591" s="170"/>
    </row>
    <row r="592" spans="1:8" ht="12.75">
      <c r="A592" s="215" t="s">
        <v>755</v>
      </c>
      <c r="B592" s="246" t="s">
        <v>582</v>
      </c>
      <c r="C592" s="209"/>
      <c r="D592" s="247"/>
      <c r="E592" s="248">
        <v>5715</v>
      </c>
      <c r="F592" s="145"/>
      <c r="G592" s="279">
        <f t="shared" si="21"/>
        <v>5715</v>
      </c>
      <c r="H592" s="170"/>
    </row>
    <row r="593" spans="1:8" ht="12.75">
      <c r="A593" s="215" t="s">
        <v>756</v>
      </c>
      <c r="B593" s="246" t="s">
        <v>584</v>
      </c>
      <c r="C593" s="209"/>
      <c r="D593" s="247"/>
      <c r="E593" s="248">
        <v>14015</v>
      </c>
      <c r="F593" s="342"/>
      <c r="G593" s="279">
        <f t="shared" si="21"/>
        <v>14015</v>
      </c>
      <c r="H593" s="170"/>
    </row>
    <row r="594" spans="1:8" ht="12.75">
      <c r="A594" s="215" t="s">
        <v>757</v>
      </c>
      <c r="B594" s="246" t="s">
        <v>586</v>
      </c>
      <c r="C594" s="209"/>
      <c r="D594" s="247"/>
      <c r="E594" s="248">
        <v>1994</v>
      </c>
      <c r="F594" s="342"/>
      <c r="G594" s="279">
        <f t="shared" si="21"/>
        <v>1994</v>
      </c>
      <c r="H594" s="170"/>
    </row>
    <row r="595" spans="1:8" ht="12.75">
      <c r="A595" s="215" t="s">
        <v>374</v>
      </c>
      <c r="B595" s="246" t="s">
        <v>373</v>
      </c>
      <c r="C595" s="209"/>
      <c r="D595" s="247"/>
      <c r="E595" s="248">
        <v>1800</v>
      </c>
      <c r="F595" s="145"/>
      <c r="G595" s="279">
        <f t="shared" si="21"/>
        <v>1800</v>
      </c>
      <c r="H595" s="170"/>
    </row>
    <row r="596" spans="1:8" ht="12.75">
      <c r="A596" s="215" t="s">
        <v>758</v>
      </c>
      <c r="B596" s="246" t="s">
        <v>574</v>
      </c>
      <c r="C596" s="209"/>
      <c r="D596" s="247"/>
      <c r="E596" s="248">
        <v>19000</v>
      </c>
      <c r="F596" s="342"/>
      <c r="G596" s="279">
        <f t="shared" si="21"/>
        <v>19000</v>
      </c>
      <c r="H596" s="170"/>
    </row>
    <row r="597" spans="1:8" ht="12.75">
      <c r="A597" s="215" t="s">
        <v>759</v>
      </c>
      <c r="B597" s="246" t="s">
        <v>618</v>
      </c>
      <c r="C597" s="209"/>
      <c r="D597" s="247"/>
      <c r="E597" s="248">
        <v>90000</v>
      </c>
      <c r="F597" s="145"/>
      <c r="G597" s="279">
        <f t="shared" si="21"/>
        <v>90000</v>
      </c>
      <c r="H597" s="170"/>
    </row>
    <row r="598" spans="1:8" ht="12.75">
      <c r="A598" s="215" t="s">
        <v>760</v>
      </c>
      <c r="B598" s="246" t="s">
        <v>575</v>
      </c>
      <c r="C598" s="209"/>
      <c r="D598" s="247"/>
      <c r="E598" s="248">
        <v>15000</v>
      </c>
      <c r="F598" s="257"/>
      <c r="G598" s="279">
        <f t="shared" si="21"/>
        <v>15000</v>
      </c>
      <c r="H598" s="170"/>
    </row>
    <row r="599" spans="1:8" ht="12.75">
      <c r="A599" s="215" t="s">
        <v>505</v>
      </c>
      <c r="B599" s="246" t="s">
        <v>391</v>
      </c>
      <c r="C599" s="209"/>
      <c r="D599" s="247"/>
      <c r="E599" s="248">
        <v>250</v>
      </c>
      <c r="F599" s="257"/>
      <c r="G599" s="279">
        <f t="shared" si="21"/>
        <v>250</v>
      </c>
      <c r="H599" s="170"/>
    </row>
    <row r="600" spans="1:8" ht="12.75">
      <c r="A600" s="215" t="s">
        <v>761</v>
      </c>
      <c r="B600" s="246" t="s">
        <v>762</v>
      </c>
      <c r="C600" s="209"/>
      <c r="D600" s="247"/>
      <c r="E600" s="248">
        <v>29998</v>
      </c>
      <c r="F600" s="257"/>
      <c r="G600" s="279">
        <f t="shared" si="21"/>
        <v>29998</v>
      </c>
      <c r="H600" s="170"/>
    </row>
    <row r="601" spans="1:8" ht="12.75">
      <c r="A601" s="239"/>
      <c r="B601" s="240"/>
      <c r="C601" s="241"/>
      <c r="D601" s="242"/>
      <c r="E601" s="243"/>
      <c r="F601" s="269"/>
      <c r="G601" s="278"/>
      <c r="H601" s="170"/>
    </row>
    <row r="602" spans="1:8" ht="12.75">
      <c r="A602" s="209"/>
      <c r="B602" s="209"/>
      <c r="C602" s="209"/>
      <c r="D602" s="209"/>
      <c r="E602" s="257"/>
      <c r="F602" s="257"/>
      <c r="G602" s="221"/>
      <c r="H602" s="170"/>
    </row>
    <row r="603" spans="1:8" ht="13.5" thickBot="1">
      <c r="A603" s="210"/>
      <c r="B603" s="210"/>
      <c r="C603" s="210"/>
      <c r="D603" s="210"/>
      <c r="E603" s="210"/>
      <c r="F603" s="210"/>
      <c r="G603" s="210"/>
      <c r="H603" s="170"/>
    </row>
    <row r="604" spans="1:8" ht="13.5" thickTop="1">
      <c r="A604" s="150" t="s">
        <v>853</v>
      </c>
      <c r="B604" s="48"/>
      <c r="C604" s="48"/>
      <c r="D604" s="48"/>
      <c r="E604" s="150" t="s">
        <v>855</v>
      </c>
      <c r="F604" s="209"/>
      <c r="G604" s="150" t="s">
        <v>249</v>
      </c>
      <c r="H604" s="170"/>
    </row>
    <row r="605" spans="1:8" ht="12.75">
      <c r="A605" s="211" t="s">
        <v>852</v>
      </c>
      <c r="B605" s="48" t="s">
        <v>854</v>
      </c>
      <c r="C605" s="48"/>
      <c r="D605" s="48"/>
      <c r="E605" s="211" t="s">
        <v>570</v>
      </c>
      <c r="F605" s="209"/>
      <c r="G605" s="211" t="s">
        <v>570</v>
      </c>
      <c r="H605" s="170"/>
    </row>
    <row r="606" spans="1:8" ht="13.5" thickBot="1">
      <c r="A606" s="175"/>
      <c r="B606" s="212"/>
      <c r="C606" s="212"/>
      <c r="D606" s="212"/>
      <c r="E606" s="175"/>
      <c r="F606" s="173" t="s">
        <v>588</v>
      </c>
      <c r="G606" s="175" t="s">
        <v>590</v>
      </c>
      <c r="H606" s="170"/>
    </row>
    <row r="607" spans="1:8" ht="14.25" thickBot="1" thickTop="1">
      <c r="A607" s="213" t="s">
        <v>545</v>
      </c>
      <c r="B607" s="214" t="s">
        <v>546</v>
      </c>
      <c r="C607" s="214"/>
      <c r="D607" s="214"/>
      <c r="E607" s="213" t="s">
        <v>547</v>
      </c>
      <c r="F607" s="207" t="s">
        <v>818</v>
      </c>
      <c r="G607" s="213" t="s">
        <v>27</v>
      </c>
      <c r="H607" s="170"/>
    </row>
    <row r="608" spans="1:8" ht="12.75">
      <c r="A608" s="215"/>
      <c r="B608" s="246"/>
      <c r="C608" s="209"/>
      <c r="D608" s="247"/>
      <c r="E608" s="248"/>
      <c r="F608" s="257"/>
      <c r="G608" s="279"/>
      <c r="H608" s="170"/>
    </row>
    <row r="609" spans="1:8" ht="12.75">
      <c r="A609" s="215" t="s">
        <v>763</v>
      </c>
      <c r="B609" s="246" t="s">
        <v>622</v>
      </c>
      <c r="C609" s="209"/>
      <c r="D609" s="247"/>
      <c r="E609" s="248">
        <v>400</v>
      </c>
      <c r="F609" s="209"/>
      <c r="G609" s="279">
        <f t="shared" si="21"/>
        <v>400</v>
      </c>
      <c r="H609" s="170"/>
    </row>
    <row r="610" spans="1:8" ht="12.75">
      <c r="A610" s="215" t="s">
        <v>764</v>
      </c>
      <c r="B610" s="246" t="s">
        <v>624</v>
      </c>
      <c r="C610" s="209"/>
      <c r="D610" s="247"/>
      <c r="E610" s="248">
        <v>17000</v>
      </c>
      <c r="F610" s="342"/>
      <c r="G610" s="279">
        <f t="shared" si="21"/>
        <v>17000</v>
      </c>
      <c r="H610" s="170"/>
    </row>
    <row r="611" spans="1:8" ht="12.75">
      <c r="A611" s="215" t="s">
        <v>767</v>
      </c>
      <c r="B611" s="246" t="s">
        <v>796</v>
      </c>
      <c r="C611" s="209"/>
      <c r="D611" s="247"/>
      <c r="E611" s="248">
        <v>3125</v>
      </c>
      <c r="F611" s="257"/>
      <c r="G611" s="279">
        <f t="shared" si="21"/>
        <v>3125</v>
      </c>
      <c r="H611" s="170"/>
    </row>
    <row r="612" spans="1:8" ht="12.75">
      <c r="A612" s="239" t="s">
        <v>253</v>
      </c>
      <c r="B612" s="268" t="s">
        <v>528</v>
      </c>
      <c r="C612" s="241"/>
      <c r="D612" s="242"/>
      <c r="E612" s="243">
        <v>2</v>
      </c>
      <c r="F612" s="244"/>
      <c r="G612" s="278">
        <f t="shared" si="21"/>
        <v>2</v>
      </c>
      <c r="H612" s="170"/>
    </row>
    <row r="613" spans="1:8" ht="12.75">
      <c r="A613" s="215" t="s">
        <v>558</v>
      </c>
      <c r="B613" s="246" t="s">
        <v>559</v>
      </c>
      <c r="C613" s="209"/>
      <c r="D613" s="247"/>
      <c r="E613" s="248">
        <f>SUM(E590:E612)</f>
        <v>274526</v>
      </c>
      <c r="F613" s="257">
        <f>SUM(F590:F612)</f>
        <v>0</v>
      </c>
      <c r="G613" s="279">
        <f t="shared" si="21"/>
        <v>274526</v>
      </c>
      <c r="H613" s="170"/>
    </row>
    <row r="614" spans="1:8" ht="12.75">
      <c r="A614" s="215"/>
      <c r="B614" s="246"/>
      <c r="C614" s="209"/>
      <c r="D614" s="247"/>
      <c r="E614" s="248"/>
      <c r="F614" s="257"/>
      <c r="G614" s="279"/>
      <c r="H614" s="170"/>
    </row>
    <row r="615" spans="1:8" ht="12.75">
      <c r="A615" s="215" t="s">
        <v>837</v>
      </c>
      <c r="B615" s="246" t="s">
        <v>522</v>
      </c>
      <c r="C615" s="209"/>
      <c r="D615" s="247"/>
      <c r="E615" s="248">
        <v>200</v>
      </c>
      <c r="F615" s="272"/>
      <c r="G615" s="279">
        <f t="shared" si="21"/>
        <v>200</v>
      </c>
      <c r="H615" s="170"/>
    </row>
    <row r="616" spans="1:8" ht="12.75">
      <c r="A616" s="215" t="s">
        <v>768</v>
      </c>
      <c r="B616" s="246" t="s">
        <v>580</v>
      </c>
      <c r="C616" s="209"/>
      <c r="D616" s="247"/>
      <c r="E616" s="248">
        <v>18818</v>
      </c>
      <c r="F616" s="257"/>
      <c r="G616" s="279">
        <f t="shared" si="21"/>
        <v>18818</v>
      </c>
      <c r="H616" s="170"/>
    </row>
    <row r="617" spans="1:8" ht="12.75">
      <c r="A617" s="215" t="s">
        <v>769</v>
      </c>
      <c r="B617" s="246" t="s">
        <v>582</v>
      </c>
      <c r="C617" s="209"/>
      <c r="D617" s="247"/>
      <c r="E617" s="248">
        <v>1457</v>
      </c>
      <c r="F617" s="257"/>
      <c r="G617" s="279">
        <f t="shared" si="21"/>
        <v>1457</v>
      </c>
      <c r="H617" s="170"/>
    </row>
    <row r="618" spans="1:8" ht="12.75">
      <c r="A618" s="215" t="s">
        <v>770</v>
      </c>
      <c r="B618" s="246" t="s">
        <v>584</v>
      </c>
      <c r="C618" s="209"/>
      <c r="D618" s="247"/>
      <c r="E618" s="248">
        <v>3494</v>
      </c>
      <c r="F618" s="272"/>
      <c r="G618" s="279">
        <f t="shared" si="21"/>
        <v>3494</v>
      </c>
      <c r="H618" s="170"/>
    </row>
    <row r="619" spans="1:8" ht="12.75">
      <c r="A619" s="215" t="s">
        <v>771</v>
      </c>
      <c r="B619" s="246" t="s">
        <v>586</v>
      </c>
      <c r="C619" s="209"/>
      <c r="D619" s="247"/>
      <c r="E619" s="248">
        <v>498</v>
      </c>
      <c r="F619" s="272"/>
      <c r="G619" s="279">
        <f t="shared" si="21"/>
        <v>498</v>
      </c>
      <c r="H619" s="170"/>
    </row>
    <row r="620" spans="1:8" ht="12.75">
      <c r="A620" s="215" t="s">
        <v>375</v>
      </c>
      <c r="B620" s="246" t="s">
        <v>373</v>
      </c>
      <c r="C620" s="209"/>
      <c r="D620" s="247"/>
      <c r="E620" s="248">
        <v>2600</v>
      </c>
      <c r="F620" s="209"/>
      <c r="G620" s="279">
        <f aca="true" t="shared" si="22" ref="G620:G626">SUM(E620+F620)</f>
        <v>2600</v>
      </c>
      <c r="H620" s="170"/>
    </row>
    <row r="621" spans="1:8" ht="12.75">
      <c r="A621" s="215" t="s">
        <v>772</v>
      </c>
      <c r="B621" s="246" t="s">
        <v>574</v>
      </c>
      <c r="C621" s="209"/>
      <c r="D621" s="247"/>
      <c r="E621" s="248">
        <v>8000</v>
      </c>
      <c r="F621" s="257"/>
      <c r="G621" s="279">
        <f t="shared" si="22"/>
        <v>8000</v>
      </c>
      <c r="H621" s="170"/>
    </row>
    <row r="622" spans="1:8" ht="12.75">
      <c r="A622" s="215" t="s">
        <v>506</v>
      </c>
      <c r="B622" s="246" t="s">
        <v>391</v>
      </c>
      <c r="C622" s="209"/>
      <c r="D622" s="247"/>
      <c r="E622" s="248">
        <v>2000</v>
      </c>
      <c r="F622" s="257"/>
      <c r="G622" s="279">
        <f t="shared" si="22"/>
        <v>2000</v>
      </c>
      <c r="H622" s="170"/>
    </row>
    <row r="623" spans="1:8" ht="12.75">
      <c r="A623" s="215" t="s">
        <v>773</v>
      </c>
      <c r="B623" s="246" t="s">
        <v>621</v>
      </c>
      <c r="C623" s="209"/>
      <c r="D623" s="247"/>
      <c r="E623" s="248">
        <v>25000</v>
      </c>
      <c r="F623" s="257"/>
      <c r="G623" s="279">
        <f t="shared" si="22"/>
        <v>25000</v>
      </c>
      <c r="H623" s="170"/>
    </row>
    <row r="624" spans="1:8" ht="12.75">
      <c r="A624" s="215" t="s">
        <v>774</v>
      </c>
      <c r="B624" s="246" t="s">
        <v>624</v>
      </c>
      <c r="C624" s="209"/>
      <c r="D624" s="247"/>
      <c r="E624" s="248">
        <v>17000</v>
      </c>
      <c r="F624" s="257"/>
      <c r="G624" s="279">
        <f t="shared" si="22"/>
        <v>17000</v>
      </c>
      <c r="H624" s="170"/>
    </row>
    <row r="625" spans="1:8" ht="12.75">
      <c r="A625" s="215" t="s">
        <v>775</v>
      </c>
      <c r="B625" s="258" t="s">
        <v>796</v>
      </c>
      <c r="C625" s="241"/>
      <c r="D625" s="247"/>
      <c r="E625" s="248">
        <v>750</v>
      </c>
      <c r="F625" s="257"/>
      <c r="G625" s="278">
        <f t="shared" si="22"/>
        <v>750</v>
      </c>
      <c r="H625" s="170"/>
    </row>
    <row r="626" spans="1:8" ht="12.75">
      <c r="A626" s="287" t="s">
        <v>560</v>
      </c>
      <c r="B626" s="260" t="s">
        <v>561</v>
      </c>
      <c r="C626" s="261"/>
      <c r="D626" s="262"/>
      <c r="E626" s="263">
        <f>SUM(E615:E625)</f>
        <v>79817</v>
      </c>
      <c r="F626" s="296">
        <f>SUM(F615:F625)</f>
        <v>0</v>
      </c>
      <c r="G626" s="279">
        <f t="shared" si="22"/>
        <v>79817</v>
      </c>
      <c r="H626" s="170"/>
    </row>
    <row r="627" spans="1:8" ht="12.75">
      <c r="A627" s="215"/>
      <c r="B627" s="209"/>
      <c r="C627" s="209"/>
      <c r="D627" s="247"/>
      <c r="E627" s="256"/>
      <c r="F627" s="257"/>
      <c r="G627" s="216"/>
      <c r="H627" s="170"/>
    </row>
    <row r="628" spans="1:8" ht="12.75">
      <c r="A628" s="215" t="s">
        <v>776</v>
      </c>
      <c r="B628" s="246" t="s">
        <v>574</v>
      </c>
      <c r="C628" s="209"/>
      <c r="D628" s="247"/>
      <c r="E628" s="248">
        <v>1500</v>
      </c>
      <c r="F628" s="209"/>
      <c r="G628" s="279">
        <f>SUM(E628+F628)</f>
        <v>1500</v>
      </c>
      <c r="H628" s="170"/>
    </row>
    <row r="629" spans="1:8" ht="12.75">
      <c r="A629" s="215" t="s">
        <v>237</v>
      </c>
      <c r="B629" s="246" t="s">
        <v>575</v>
      </c>
      <c r="C629" s="209"/>
      <c r="D629" s="247"/>
      <c r="E629" s="248">
        <v>800</v>
      </c>
      <c r="F629" s="209"/>
      <c r="G629" s="279">
        <f>SUM(E629+F629)</f>
        <v>800</v>
      </c>
      <c r="H629" s="170"/>
    </row>
    <row r="630" spans="1:8" ht="12.75">
      <c r="A630" s="239" t="s">
        <v>777</v>
      </c>
      <c r="B630" s="240" t="s">
        <v>621</v>
      </c>
      <c r="C630" s="241"/>
      <c r="D630" s="242"/>
      <c r="E630" s="243">
        <v>1000</v>
      </c>
      <c r="F630" s="240"/>
      <c r="G630" s="278">
        <f>SUM(E630+F630)</f>
        <v>1000</v>
      </c>
      <c r="H630" s="170"/>
    </row>
    <row r="631" spans="1:8" ht="12.75">
      <c r="A631" s="215" t="s">
        <v>813</v>
      </c>
      <c r="B631" s="246" t="s">
        <v>778</v>
      </c>
      <c r="C631" s="209"/>
      <c r="D631" s="247"/>
      <c r="E631" s="248">
        <f>SUM(E628:E630)</f>
        <v>3300</v>
      </c>
      <c r="F631" s="257">
        <f>SUM(F628:F630)</f>
        <v>0</v>
      </c>
      <c r="G631" s="279">
        <f>SUM(E631+F631)</f>
        <v>3300</v>
      </c>
      <c r="H631" s="170"/>
    </row>
    <row r="632" spans="1:8" ht="12.75">
      <c r="A632" s="215"/>
      <c r="B632" s="246"/>
      <c r="C632" s="209"/>
      <c r="D632" s="247"/>
      <c r="E632" s="248"/>
      <c r="F632" s="257"/>
      <c r="G632" s="279"/>
      <c r="H632" s="170"/>
    </row>
    <row r="633" spans="1:8" ht="12.75">
      <c r="A633" s="215" t="s">
        <v>84</v>
      </c>
      <c r="B633" s="246" t="s">
        <v>580</v>
      </c>
      <c r="C633" s="209"/>
      <c r="D633" s="247"/>
      <c r="E633" s="248">
        <v>21579</v>
      </c>
      <c r="F633" s="257"/>
      <c r="G633" s="279">
        <f aca="true" t="shared" si="23" ref="G633:G639">SUM(E633+F633)</f>
        <v>21579</v>
      </c>
      <c r="H633" s="170"/>
    </row>
    <row r="634" spans="1:8" ht="12.75">
      <c r="A634" s="215" t="s">
        <v>85</v>
      </c>
      <c r="B634" s="246" t="s">
        <v>584</v>
      </c>
      <c r="C634" s="209"/>
      <c r="D634" s="247"/>
      <c r="E634" s="248">
        <v>3719</v>
      </c>
      <c r="F634" s="257"/>
      <c r="G634" s="279">
        <f t="shared" si="23"/>
        <v>3719</v>
      </c>
      <c r="H634" s="170"/>
    </row>
    <row r="635" spans="1:8" ht="12.75">
      <c r="A635" s="215" t="s">
        <v>86</v>
      </c>
      <c r="B635" s="246" t="s">
        <v>586</v>
      </c>
      <c r="C635" s="209"/>
      <c r="D635" s="247"/>
      <c r="E635" s="248">
        <v>529</v>
      </c>
      <c r="F635" s="209"/>
      <c r="G635" s="279">
        <f t="shared" si="23"/>
        <v>529</v>
      </c>
      <c r="H635" s="170"/>
    </row>
    <row r="636" spans="1:8" ht="12.75">
      <c r="A636" s="215" t="s">
        <v>779</v>
      </c>
      <c r="B636" s="246" t="s">
        <v>574</v>
      </c>
      <c r="C636" s="209"/>
      <c r="D636" s="247"/>
      <c r="E636" s="248">
        <v>8200</v>
      </c>
      <c r="F636" s="257"/>
      <c r="G636" s="279">
        <f t="shared" si="23"/>
        <v>8200</v>
      </c>
      <c r="H636" s="170"/>
    </row>
    <row r="637" spans="1:8" ht="12.75">
      <c r="A637" s="215" t="s">
        <v>780</v>
      </c>
      <c r="B637" s="246" t="s">
        <v>575</v>
      </c>
      <c r="C637" s="209"/>
      <c r="D637" s="247"/>
      <c r="E637" s="248">
        <v>2500</v>
      </c>
      <c r="F637" s="209"/>
      <c r="G637" s="279">
        <f t="shared" si="23"/>
        <v>2500</v>
      </c>
      <c r="H637" s="170"/>
    </row>
    <row r="638" spans="1:8" ht="12.75">
      <c r="A638" s="239" t="s">
        <v>781</v>
      </c>
      <c r="B638" s="240" t="s">
        <v>621</v>
      </c>
      <c r="C638" s="241"/>
      <c r="D638" s="242"/>
      <c r="E638" s="243">
        <v>3000</v>
      </c>
      <c r="F638" s="240"/>
      <c r="G638" s="278">
        <f t="shared" si="23"/>
        <v>3000</v>
      </c>
      <c r="H638" s="170"/>
    </row>
    <row r="639" spans="1:8" ht="12.75">
      <c r="A639" s="215" t="s">
        <v>562</v>
      </c>
      <c r="B639" s="246" t="s">
        <v>563</v>
      </c>
      <c r="C639" s="209"/>
      <c r="D639" s="247"/>
      <c r="E639" s="248">
        <f>SUM(E633:E638)</f>
        <v>39527</v>
      </c>
      <c r="F639" s="248">
        <f>SUM(F633:F638)</f>
        <v>0</v>
      </c>
      <c r="G639" s="279">
        <f t="shared" si="23"/>
        <v>39527</v>
      </c>
      <c r="H639" s="170"/>
    </row>
    <row r="640" spans="1:8" ht="12.75">
      <c r="A640" s="215"/>
      <c r="B640" s="246"/>
      <c r="C640" s="209"/>
      <c r="D640" s="247"/>
      <c r="E640" s="248"/>
      <c r="F640" s="209"/>
      <c r="G640" s="215"/>
      <c r="H640" s="170"/>
    </row>
    <row r="641" spans="1:8" ht="12.75">
      <c r="A641" s="215" t="s">
        <v>33</v>
      </c>
      <c r="B641" s="246" t="s">
        <v>574</v>
      </c>
      <c r="C641" s="220"/>
      <c r="D641" s="233"/>
      <c r="E641" s="233">
        <v>1500</v>
      </c>
      <c r="F641" s="209"/>
      <c r="G641" s="279">
        <f>SUM(E641+F641)</f>
        <v>1500</v>
      </c>
      <c r="H641" s="170"/>
    </row>
    <row r="642" spans="1:8" ht="12.75">
      <c r="A642" s="215" t="s">
        <v>782</v>
      </c>
      <c r="B642" s="246" t="s">
        <v>618</v>
      </c>
      <c r="C642" s="257"/>
      <c r="D642" s="248"/>
      <c r="E642" s="248">
        <v>90000</v>
      </c>
      <c r="F642" s="209"/>
      <c r="G642" s="279">
        <f>SUM(E642+F642)</f>
        <v>90000</v>
      </c>
      <c r="H642" s="170"/>
    </row>
    <row r="643" spans="1:8" ht="12.75">
      <c r="A643" s="215" t="s">
        <v>783</v>
      </c>
      <c r="B643" s="246" t="s">
        <v>575</v>
      </c>
      <c r="C643" s="257"/>
      <c r="D643" s="248"/>
      <c r="E643" s="248">
        <v>23000</v>
      </c>
      <c r="F643" s="209"/>
      <c r="G643" s="279">
        <f>SUM(E643+F643)</f>
        <v>23000</v>
      </c>
      <c r="H643" s="170"/>
    </row>
    <row r="644" spans="1:8" ht="12.75">
      <c r="A644" s="215" t="s">
        <v>29</v>
      </c>
      <c r="B644" s="246" t="s">
        <v>621</v>
      </c>
      <c r="C644" s="257"/>
      <c r="D644" s="248"/>
      <c r="E644" s="248">
        <v>3000</v>
      </c>
      <c r="F644" s="209"/>
      <c r="G644" s="279">
        <f>SUM(E644+F644)</f>
        <v>3000</v>
      </c>
      <c r="H644" s="170"/>
    </row>
    <row r="645" spans="1:8" ht="12.75">
      <c r="A645" s="215" t="s">
        <v>313</v>
      </c>
      <c r="B645" s="246" t="s">
        <v>314</v>
      </c>
      <c r="C645" s="257"/>
      <c r="D645" s="248"/>
      <c r="E645" s="248">
        <v>210000</v>
      </c>
      <c r="F645" s="257"/>
      <c r="G645" s="279">
        <f>SUM(E645+F645)</f>
        <v>210000</v>
      </c>
      <c r="H645" s="170"/>
    </row>
    <row r="646" spans="1:8" ht="12.75">
      <c r="A646" s="239"/>
      <c r="B646" s="240" t="s">
        <v>512</v>
      </c>
      <c r="C646" s="269"/>
      <c r="D646" s="243"/>
      <c r="E646" s="243"/>
      <c r="F646" s="240"/>
      <c r="G646" s="239"/>
      <c r="H646" s="170"/>
    </row>
    <row r="647" spans="1:8" ht="12.75">
      <c r="A647" s="215" t="s">
        <v>814</v>
      </c>
      <c r="B647" s="246" t="s">
        <v>784</v>
      </c>
      <c r="C647" s="257"/>
      <c r="D647" s="248"/>
      <c r="E647" s="248">
        <f>SUM(E641:E646)</f>
        <v>327500</v>
      </c>
      <c r="F647" s="257">
        <f>SUM(F641:F646)</f>
        <v>0</v>
      </c>
      <c r="G647" s="279">
        <f>SUM(E647+F647)</f>
        <v>327500</v>
      </c>
      <c r="H647" s="170"/>
    </row>
    <row r="648" spans="1:8" ht="13.5" thickBot="1">
      <c r="A648" s="280"/>
      <c r="B648" s="250"/>
      <c r="C648" s="127"/>
      <c r="D648" s="251"/>
      <c r="E648" s="252"/>
      <c r="F648" s="209"/>
      <c r="G648" s="222"/>
      <c r="H648" s="170"/>
    </row>
    <row r="649" spans="1:8" ht="12.75">
      <c r="A649" s="273">
        <v>900</v>
      </c>
      <c r="B649" s="274" t="s">
        <v>815</v>
      </c>
      <c r="C649" s="275"/>
      <c r="D649" s="282"/>
      <c r="E649" s="283">
        <f>SUM(E613+E626+E631+E639+E647)</f>
        <v>724670</v>
      </c>
      <c r="F649" s="169">
        <f>SUM(F613+F626+F631+F639+F647)</f>
        <v>0</v>
      </c>
      <c r="G649" s="185">
        <f>SUM(E649+F649)</f>
        <v>724670</v>
      </c>
      <c r="H649" s="170"/>
    </row>
    <row r="650" spans="1:8" ht="12.75">
      <c r="A650" s="218"/>
      <c r="B650" s="230"/>
      <c r="C650" s="288"/>
      <c r="D650" s="289"/>
      <c r="E650" s="295"/>
      <c r="F650" s="209"/>
      <c r="G650" s="215"/>
      <c r="H650" s="170"/>
    </row>
    <row r="651" spans="1:8" ht="12.75">
      <c r="A651" s="218" t="s">
        <v>377</v>
      </c>
      <c r="B651" s="246" t="s">
        <v>379</v>
      </c>
      <c r="C651" s="209"/>
      <c r="D651" s="247"/>
      <c r="E651" s="248">
        <v>236830</v>
      </c>
      <c r="F651" s="257"/>
      <c r="G651" s="279">
        <f aca="true" t="shared" si="24" ref="G651:G658">SUM(E651+F651)</f>
        <v>236830</v>
      </c>
      <c r="H651" s="170"/>
    </row>
    <row r="652" spans="1:8" ht="12.75">
      <c r="A652" s="218" t="s">
        <v>785</v>
      </c>
      <c r="B652" s="246" t="s">
        <v>574</v>
      </c>
      <c r="C652" s="209"/>
      <c r="D652" s="247"/>
      <c r="E652" s="248">
        <v>30000</v>
      </c>
      <c r="F652" s="257"/>
      <c r="G652" s="279">
        <f t="shared" si="24"/>
        <v>30000</v>
      </c>
      <c r="H652" s="170"/>
    </row>
    <row r="653" spans="1:8" ht="12.75">
      <c r="A653" s="218" t="s">
        <v>786</v>
      </c>
      <c r="B653" s="246" t="s">
        <v>618</v>
      </c>
      <c r="C653" s="209"/>
      <c r="D653" s="247"/>
      <c r="E653" s="248">
        <v>3700</v>
      </c>
      <c r="F653" s="209"/>
      <c r="G653" s="279">
        <f t="shared" si="24"/>
        <v>3700</v>
      </c>
      <c r="H653" s="170"/>
    </row>
    <row r="654" spans="1:8" ht="12.75">
      <c r="A654" s="218" t="s">
        <v>787</v>
      </c>
      <c r="B654" s="246" t="s">
        <v>575</v>
      </c>
      <c r="C654" s="209"/>
      <c r="D654" s="247"/>
      <c r="E654" s="248">
        <v>9000</v>
      </c>
      <c r="F654" s="209"/>
      <c r="G654" s="279">
        <f t="shared" si="24"/>
        <v>9000</v>
      </c>
      <c r="H654" s="170"/>
    </row>
    <row r="655" spans="1:8" ht="12.75">
      <c r="A655" s="218" t="s">
        <v>788</v>
      </c>
      <c r="B655" s="246" t="s">
        <v>621</v>
      </c>
      <c r="C655" s="209"/>
      <c r="D655" s="247"/>
      <c r="E655" s="248">
        <v>7800</v>
      </c>
      <c r="F655" s="272"/>
      <c r="G655" s="279">
        <f t="shared" si="24"/>
        <v>7800</v>
      </c>
      <c r="H655" s="170"/>
    </row>
    <row r="656" spans="1:8" ht="12.75">
      <c r="A656" s="218" t="s">
        <v>739</v>
      </c>
      <c r="B656" s="246" t="s">
        <v>431</v>
      </c>
      <c r="C656" s="209"/>
      <c r="D656" s="247"/>
      <c r="E656" s="248">
        <v>200</v>
      </c>
      <c r="F656" s="272"/>
      <c r="G656" s="279">
        <f t="shared" si="24"/>
        <v>200</v>
      </c>
      <c r="H656" s="170"/>
    </row>
    <row r="657" spans="1:8" ht="12.75">
      <c r="A657" s="239" t="s">
        <v>789</v>
      </c>
      <c r="B657" s="240" t="s">
        <v>624</v>
      </c>
      <c r="C657" s="241"/>
      <c r="D657" s="242"/>
      <c r="E657" s="243">
        <v>1500</v>
      </c>
      <c r="F657" s="209"/>
      <c r="G657" s="278">
        <f t="shared" si="24"/>
        <v>1500</v>
      </c>
      <c r="H657" s="170"/>
    </row>
    <row r="658" spans="1:8" ht="12.75">
      <c r="A658" s="287" t="s">
        <v>564</v>
      </c>
      <c r="B658" s="260" t="s">
        <v>565</v>
      </c>
      <c r="C658" s="261"/>
      <c r="D658" s="262"/>
      <c r="E658" s="263">
        <f>SUM(E651:E657)</f>
        <v>289030</v>
      </c>
      <c r="F658" s="296">
        <f>SUM(F651:F657)</f>
        <v>0</v>
      </c>
      <c r="G658" s="279">
        <f t="shared" si="24"/>
        <v>289030</v>
      </c>
      <c r="H658" s="170"/>
    </row>
    <row r="659" spans="1:8" ht="12.75">
      <c r="A659" s="218"/>
      <c r="B659" s="231"/>
      <c r="C659" s="288"/>
      <c r="D659" s="289"/>
      <c r="E659" s="305"/>
      <c r="F659" s="209"/>
      <c r="G659" s="215"/>
      <c r="H659" s="170"/>
    </row>
    <row r="660" spans="1:8" ht="12.75">
      <c r="A660" s="239" t="s">
        <v>378</v>
      </c>
      <c r="B660" s="240" t="s">
        <v>379</v>
      </c>
      <c r="C660" s="241"/>
      <c r="D660" s="242"/>
      <c r="E660" s="243">
        <v>207890</v>
      </c>
      <c r="F660" s="244"/>
      <c r="G660" s="278">
        <f>SUM(E660+F660)</f>
        <v>207890</v>
      </c>
      <c r="H660" s="170"/>
    </row>
    <row r="661" spans="1:8" ht="12.75">
      <c r="A661" s="215" t="s">
        <v>566</v>
      </c>
      <c r="B661" s="246" t="s">
        <v>567</v>
      </c>
      <c r="C661" s="209"/>
      <c r="D661" s="247"/>
      <c r="E661" s="248">
        <f>SUM(E660)</f>
        <v>207890</v>
      </c>
      <c r="F661" s="257">
        <f>SUM(F660)</f>
        <v>0</v>
      </c>
      <c r="G661" s="279">
        <f>SUM(E661+F661)</f>
        <v>207890</v>
      </c>
      <c r="H661" s="170"/>
    </row>
    <row r="662" spans="1:8" ht="12.75">
      <c r="A662" s="215"/>
      <c r="B662" s="246"/>
      <c r="C662" s="209"/>
      <c r="D662" s="247"/>
      <c r="E662" s="248"/>
      <c r="F662" s="257"/>
      <c r="G662" s="279"/>
      <c r="H662" s="170"/>
    </row>
    <row r="663" spans="1:8" ht="12.75">
      <c r="A663" s="215" t="s">
        <v>869</v>
      </c>
      <c r="B663" s="246" t="s">
        <v>870</v>
      </c>
      <c r="C663" s="209"/>
      <c r="D663" s="247"/>
      <c r="E663" s="248">
        <v>5000</v>
      </c>
      <c r="F663" s="257"/>
      <c r="G663" s="279">
        <f>SUM(E663+F663)</f>
        <v>5000</v>
      </c>
      <c r="H663" s="170"/>
    </row>
    <row r="664" spans="1:8" ht="12.75">
      <c r="A664" s="215"/>
      <c r="B664" s="246" t="s">
        <v>871</v>
      </c>
      <c r="C664" s="209"/>
      <c r="D664" s="247"/>
      <c r="E664" s="248"/>
      <c r="F664" s="257"/>
      <c r="G664" s="279"/>
      <c r="H664" s="170"/>
    </row>
    <row r="665" spans="1:8" ht="12.75">
      <c r="A665" s="239"/>
      <c r="B665" s="240" t="s">
        <v>872</v>
      </c>
      <c r="C665" s="241"/>
      <c r="D665" s="242"/>
      <c r="E665" s="243"/>
      <c r="F665" s="269"/>
      <c r="G665" s="278"/>
      <c r="H665" s="170"/>
    </row>
    <row r="666" spans="1:8" ht="12.75">
      <c r="A666" s="215" t="s">
        <v>518</v>
      </c>
      <c r="B666" s="246" t="s">
        <v>519</v>
      </c>
      <c r="C666" s="209"/>
      <c r="D666" s="247"/>
      <c r="E666" s="248">
        <f>SUM(E663:E665)</f>
        <v>5000</v>
      </c>
      <c r="F666" s="248">
        <f>SUM(F663:F665)</f>
        <v>0</v>
      </c>
      <c r="G666" s="279">
        <f>SUM(E666+F666)</f>
        <v>5000</v>
      </c>
      <c r="H666" s="170"/>
    </row>
    <row r="667" spans="1:8" ht="13.5" thickBot="1">
      <c r="A667" s="280"/>
      <c r="B667" s="250"/>
      <c r="C667" s="127"/>
      <c r="D667" s="251"/>
      <c r="E667" s="252"/>
      <c r="F667" s="253"/>
      <c r="G667" s="281"/>
      <c r="H667" s="170"/>
    </row>
    <row r="668" spans="1:8" ht="12.75">
      <c r="A668" s="47">
        <v>921</v>
      </c>
      <c r="B668" s="255" t="s">
        <v>551</v>
      </c>
      <c r="C668" s="48"/>
      <c r="D668" s="134"/>
      <c r="E668" s="133">
        <f>SUM(E658+E661+E666)</f>
        <v>501920</v>
      </c>
      <c r="F668" s="133">
        <f>SUM(F658+F661+F666)</f>
        <v>0</v>
      </c>
      <c r="G668" s="185">
        <f>SUM(E668+F668)</f>
        <v>501920</v>
      </c>
      <c r="H668" s="170"/>
    </row>
    <row r="669" spans="1:8" ht="12.75">
      <c r="A669" s="215"/>
      <c r="B669" s="246"/>
      <c r="C669" s="209"/>
      <c r="D669" s="247"/>
      <c r="E669" s="256"/>
      <c r="F669" s="145"/>
      <c r="G669" s="159"/>
      <c r="H669" s="170"/>
    </row>
    <row r="670" spans="1:8" ht="12.75">
      <c r="A670" s="215" t="s">
        <v>790</v>
      </c>
      <c r="B670" s="246" t="s">
        <v>574</v>
      </c>
      <c r="C670" s="209"/>
      <c r="D670" s="247"/>
      <c r="E670" s="248">
        <v>18000</v>
      </c>
      <c r="F670" s="145"/>
      <c r="G670" s="279">
        <f aca="true" t="shared" si="25" ref="G670:G676">SUM(E670+F670)</f>
        <v>18000</v>
      </c>
      <c r="H670" s="170"/>
    </row>
    <row r="671" spans="1:8" ht="12.75">
      <c r="A671" s="215" t="s">
        <v>791</v>
      </c>
      <c r="B671" s="246" t="s">
        <v>618</v>
      </c>
      <c r="C671" s="209"/>
      <c r="D671" s="247"/>
      <c r="E671" s="248">
        <v>4500</v>
      </c>
      <c r="F671" s="145"/>
      <c r="G671" s="279">
        <f t="shared" si="25"/>
        <v>4500</v>
      </c>
      <c r="H671" s="170"/>
    </row>
    <row r="672" spans="1:8" ht="12.75">
      <c r="A672" s="215" t="s">
        <v>792</v>
      </c>
      <c r="B672" s="246" t="s">
        <v>575</v>
      </c>
      <c r="C672" s="209"/>
      <c r="D672" s="247"/>
      <c r="E672" s="248">
        <v>2000</v>
      </c>
      <c r="F672" s="342">
        <v>20150</v>
      </c>
      <c r="G672" s="279">
        <f t="shared" si="25"/>
        <v>22150</v>
      </c>
      <c r="H672" s="170"/>
    </row>
    <row r="673" spans="1:8" ht="12.75">
      <c r="A673" s="215" t="s">
        <v>793</v>
      </c>
      <c r="B673" s="246" t="s">
        <v>621</v>
      </c>
      <c r="C673" s="209"/>
      <c r="D673" s="247"/>
      <c r="E673" s="248">
        <v>20500</v>
      </c>
      <c r="F673" s="145"/>
      <c r="G673" s="279">
        <f t="shared" si="25"/>
        <v>20500</v>
      </c>
      <c r="H673" s="170"/>
    </row>
    <row r="674" spans="1:8" ht="12.75">
      <c r="A674" s="215" t="s">
        <v>817</v>
      </c>
      <c r="B674" s="246" t="s">
        <v>622</v>
      </c>
      <c r="C674" s="209"/>
      <c r="D674" s="247"/>
      <c r="E674" s="248">
        <v>4200</v>
      </c>
      <c r="F674" s="145"/>
      <c r="G674" s="279">
        <f t="shared" si="25"/>
        <v>4200</v>
      </c>
      <c r="H674" s="170"/>
    </row>
    <row r="675" spans="1:8" ht="12.75">
      <c r="A675" s="239" t="s">
        <v>794</v>
      </c>
      <c r="B675" s="240" t="s">
        <v>624</v>
      </c>
      <c r="C675" s="241"/>
      <c r="D675" s="242"/>
      <c r="E675" s="243">
        <v>8300</v>
      </c>
      <c r="F675" s="271"/>
      <c r="G675" s="278">
        <f t="shared" si="25"/>
        <v>8300</v>
      </c>
      <c r="H675" s="170"/>
    </row>
    <row r="676" spans="1:8" ht="12.75">
      <c r="A676" s="215" t="s">
        <v>816</v>
      </c>
      <c r="B676" s="246" t="s">
        <v>795</v>
      </c>
      <c r="C676" s="209"/>
      <c r="D676" s="247"/>
      <c r="E676" s="248">
        <f>SUM(E670:E675)</f>
        <v>57500</v>
      </c>
      <c r="F676" s="257">
        <f>SUM(F670:F675)</f>
        <v>20150</v>
      </c>
      <c r="G676" s="279">
        <f t="shared" si="25"/>
        <v>77650</v>
      </c>
      <c r="H676" s="170"/>
    </row>
    <row r="677" spans="1:8" ht="13.5" thickBot="1">
      <c r="A677" s="280"/>
      <c r="B677" s="250"/>
      <c r="C677" s="127"/>
      <c r="D677" s="251"/>
      <c r="E677" s="270"/>
      <c r="F677" s="145"/>
      <c r="G677" s="159"/>
      <c r="H677" s="170"/>
    </row>
    <row r="678" spans="1:8" ht="13.5" thickBot="1">
      <c r="A678" s="306">
        <v>926</v>
      </c>
      <c r="B678" s="307" t="s">
        <v>573</v>
      </c>
      <c r="C678" s="226"/>
      <c r="D678" s="308"/>
      <c r="E678" s="309">
        <f>SUM(E676)</f>
        <v>57500</v>
      </c>
      <c r="F678" s="320">
        <f>SUM(F676)</f>
        <v>20150</v>
      </c>
      <c r="G678" s="321">
        <f>SUM(E678+F678)</f>
        <v>77650</v>
      </c>
      <c r="H678" s="170"/>
    </row>
    <row r="679" spans="1:8" ht="12.75">
      <c r="A679" s="209"/>
      <c r="B679" s="209"/>
      <c r="C679" s="209"/>
      <c r="D679" s="209"/>
      <c r="E679" s="209"/>
      <c r="F679" s="145"/>
      <c r="G679" s="145"/>
      <c r="H679" s="170"/>
    </row>
    <row r="680" spans="1:8" ht="12.75">
      <c r="A680" s="209"/>
      <c r="B680" s="209"/>
      <c r="C680" s="209"/>
      <c r="D680" s="209"/>
      <c r="E680" s="209"/>
      <c r="F680" s="145"/>
      <c r="G680" s="145"/>
      <c r="H680" s="170"/>
    </row>
    <row r="681" spans="1:8" ht="12.75">
      <c r="A681" s="209"/>
      <c r="B681" s="209"/>
      <c r="C681" s="209"/>
      <c r="D681" s="209"/>
      <c r="E681" s="209"/>
      <c r="F681" s="145"/>
      <c r="G681" s="145"/>
      <c r="H681" s="170"/>
    </row>
    <row r="682" spans="1:8" ht="12.75">
      <c r="A682" s="53"/>
      <c r="B682" s="48"/>
      <c r="C682" s="48"/>
      <c r="D682" s="48"/>
      <c r="E682" s="48"/>
      <c r="F682" s="145"/>
      <c r="G682" s="145"/>
      <c r="H682" s="170"/>
    </row>
    <row r="683" spans="1:8" ht="12.75">
      <c r="A683" s="209"/>
      <c r="B683" s="209"/>
      <c r="C683" s="209"/>
      <c r="D683" s="209"/>
      <c r="E683" s="209"/>
      <c r="F683" s="145"/>
      <c r="G683" s="145"/>
      <c r="H683" s="170"/>
    </row>
    <row r="684" spans="1:8" ht="12.75">
      <c r="A684" s="209"/>
      <c r="B684" s="209"/>
      <c r="C684" s="209"/>
      <c r="D684" s="209"/>
      <c r="E684" s="209"/>
      <c r="F684" s="209"/>
      <c r="G684" s="209"/>
      <c r="H684" s="170"/>
    </row>
    <row r="685" spans="1:8" ht="12.75">
      <c r="A685" s="171"/>
      <c r="B685" s="171"/>
      <c r="C685" s="171"/>
      <c r="D685" s="171"/>
      <c r="E685" s="171"/>
      <c r="F685" s="209"/>
      <c r="G685" s="209"/>
      <c r="H685" s="170"/>
    </row>
    <row r="686" spans="1:8" ht="12.75">
      <c r="A686" s="171"/>
      <c r="B686" s="171"/>
      <c r="C686" s="171"/>
      <c r="D686" s="171"/>
      <c r="E686" s="171"/>
      <c r="F686" s="171"/>
      <c r="G686" s="171"/>
      <c r="H686" s="170"/>
    </row>
    <row r="687" spans="1:8" ht="12.75">
      <c r="A687" s="171"/>
      <c r="B687" s="171"/>
      <c r="C687" s="171"/>
      <c r="D687" s="171"/>
      <c r="E687" s="171"/>
      <c r="F687" s="171"/>
      <c r="G687" s="171"/>
      <c r="H687" s="170"/>
    </row>
    <row r="688" spans="1:8" ht="12.75">
      <c r="A688" s="171"/>
      <c r="B688" s="171"/>
      <c r="C688" s="171"/>
      <c r="D688" s="171"/>
      <c r="E688" s="171"/>
      <c r="F688" s="171"/>
      <c r="G688" s="171"/>
      <c r="H688" s="170"/>
    </row>
    <row r="689" spans="1:8" ht="12.75">
      <c r="A689" s="171"/>
      <c r="B689" s="171"/>
      <c r="C689" s="171"/>
      <c r="D689" s="171"/>
      <c r="E689" s="171"/>
      <c r="F689" s="171"/>
      <c r="G689" s="171"/>
      <c r="H689" s="170"/>
    </row>
    <row r="690" spans="1:8" ht="12.75">
      <c r="A690" s="171"/>
      <c r="B690" s="171"/>
      <c r="C690" s="171"/>
      <c r="D690" s="171"/>
      <c r="E690" s="171"/>
      <c r="F690" s="171"/>
      <c r="G690" s="171"/>
      <c r="H690" s="170"/>
    </row>
    <row r="691" spans="1:8" ht="12.75">
      <c r="A691" s="171"/>
      <c r="B691" s="171"/>
      <c r="C691" s="171"/>
      <c r="D691" s="171"/>
      <c r="E691" s="171"/>
      <c r="F691" s="171"/>
      <c r="G691" s="171"/>
      <c r="H691" s="170"/>
    </row>
    <row r="692" spans="1:8" ht="12.75">
      <c r="A692" s="171"/>
      <c r="B692" s="171"/>
      <c r="C692" s="171"/>
      <c r="D692" s="171"/>
      <c r="E692" s="171"/>
      <c r="F692" s="171"/>
      <c r="G692" s="171"/>
      <c r="H692" s="170"/>
    </row>
    <row r="693" spans="1:8" ht="12.75">
      <c r="A693" s="171"/>
      <c r="B693" s="171"/>
      <c r="C693" s="171"/>
      <c r="D693" s="171"/>
      <c r="E693" s="171"/>
      <c r="F693" s="171"/>
      <c r="G693" s="171"/>
      <c r="H693" s="170"/>
    </row>
    <row r="694" spans="1:8" ht="12.75">
      <c r="A694" s="171"/>
      <c r="B694" s="171"/>
      <c r="C694" s="171"/>
      <c r="D694" s="171"/>
      <c r="E694" s="171"/>
      <c r="F694" s="171"/>
      <c r="G694" s="171"/>
      <c r="H694" s="170"/>
    </row>
    <row r="695" spans="1:8" ht="12.75">
      <c r="A695" s="171"/>
      <c r="B695" s="171"/>
      <c r="C695" s="171"/>
      <c r="D695" s="171"/>
      <c r="E695" s="171"/>
      <c r="F695" s="171"/>
      <c r="G695" s="171"/>
      <c r="H695" s="170"/>
    </row>
    <row r="696" spans="1:8" ht="12.75">
      <c r="A696" s="171"/>
      <c r="B696" s="171"/>
      <c r="C696" s="171"/>
      <c r="D696" s="171"/>
      <c r="E696" s="171"/>
      <c r="F696" s="171"/>
      <c r="G696" s="171"/>
      <c r="H696" s="170"/>
    </row>
    <row r="697" spans="1:8" ht="12.75">
      <c r="A697" s="171"/>
      <c r="B697" s="171"/>
      <c r="C697" s="171"/>
      <c r="D697" s="171"/>
      <c r="E697" s="171"/>
      <c r="F697" s="171"/>
      <c r="G697" s="171"/>
      <c r="H697" s="170"/>
    </row>
    <row r="698" spans="1:8" ht="12.75">
      <c r="A698" s="171"/>
      <c r="B698" s="171"/>
      <c r="C698" s="171"/>
      <c r="D698" s="171"/>
      <c r="E698" s="171"/>
      <c r="F698" s="171"/>
      <c r="G698" s="171"/>
      <c r="H698" s="170"/>
    </row>
    <row r="699" spans="1:8" ht="12.75">
      <c r="A699" s="171"/>
      <c r="B699" s="171"/>
      <c r="C699" s="171"/>
      <c r="D699" s="171"/>
      <c r="E699" s="171"/>
      <c r="F699" s="171"/>
      <c r="G699" s="171"/>
      <c r="H699" s="170"/>
    </row>
    <row r="700" spans="1:8" ht="12.75">
      <c r="A700" s="171"/>
      <c r="B700" s="171"/>
      <c r="C700" s="171"/>
      <c r="D700" s="171"/>
      <c r="E700" s="171"/>
      <c r="F700" s="171"/>
      <c r="G700" s="171"/>
      <c r="H700" s="170"/>
    </row>
    <row r="701" spans="1:8" ht="12.75">
      <c r="A701" s="171"/>
      <c r="B701" s="171"/>
      <c r="C701" s="171"/>
      <c r="D701" s="171"/>
      <c r="E701" s="171"/>
      <c r="F701" s="171"/>
      <c r="G701" s="171"/>
      <c r="H701" s="170"/>
    </row>
    <row r="702" spans="1:8" ht="12.75">
      <c r="A702" s="171"/>
      <c r="B702" s="171"/>
      <c r="C702" s="171"/>
      <c r="D702" s="171"/>
      <c r="E702" s="171"/>
      <c r="F702" s="171"/>
      <c r="G702" s="171"/>
      <c r="H702" s="170"/>
    </row>
    <row r="703" spans="1:8" ht="12.75">
      <c r="A703" s="171"/>
      <c r="B703" s="171"/>
      <c r="C703" s="171"/>
      <c r="D703" s="171"/>
      <c r="E703" s="171"/>
      <c r="F703" s="171"/>
      <c r="G703" s="171"/>
      <c r="H703" s="170"/>
    </row>
    <row r="704" spans="1:8" ht="12.75">
      <c r="A704" s="171"/>
      <c r="B704" s="171"/>
      <c r="C704" s="171"/>
      <c r="D704" s="171"/>
      <c r="E704" s="171"/>
      <c r="F704" s="171"/>
      <c r="G704" s="171"/>
      <c r="H704" s="170"/>
    </row>
    <row r="705" spans="1:7" ht="12.75">
      <c r="A705" s="171"/>
      <c r="B705" s="171"/>
      <c r="C705" s="171"/>
      <c r="D705" s="171"/>
      <c r="E705" s="171"/>
      <c r="F705" s="171"/>
      <c r="G705" s="171"/>
    </row>
    <row r="706" spans="1:7" ht="12.75">
      <c r="A706" s="171"/>
      <c r="B706" s="171"/>
      <c r="C706" s="171"/>
      <c r="D706" s="171"/>
      <c r="E706" s="171"/>
      <c r="F706" s="171"/>
      <c r="G706" s="171"/>
    </row>
    <row r="707" spans="1:7" ht="12.75">
      <c r="A707" s="171"/>
      <c r="B707" s="171"/>
      <c r="C707" s="171"/>
      <c r="D707" s="171"/>
      <c r="E707" s="171"/>
      <c r="F707" s="171"/>
      <c r="G707" s="171"/>
    </row>
    <row r="708" spans="1:7" ht="12.75">
      <c r="A708" s="171"/>
      <c r="B708" s="171"/>
      <c r="C708" s="171"/>
      <c r="D708" s="171"/>
      <c r="E708" s="171"/>
      <c r="F708" s="171"/>
      <c r="G708" s="171"/>
    </row>
    <row r="709" spans="1:7" ht="12.75">
      <c r="A709" s="171"/>
      <c r="B709" s="171"/>
      <c r="C709" s="171"/>
      <c r="D709" s="171"/>
      <c r="E709" s="171"/>
      <c r="F709" s="171"/>
      <c r="G709" s="171"/>
    </row>
    <row r="710" spans="1:7" ht="12.75">
      <c r="A710" s="171"/>
      <c r="B710" s="171"/>
      <c r="C710" s="171"/>
      <c r="D710" s="171"/>
      <c r="E710" s="171"/>
      <c r="F710" s="171"/>
      <c r="G710" s="171"/>
    </row>
    <row r="711" spans="1:7" ht="12.75">
      <c r="A711" s="171"/>
      <c r="B711" s="171"/>
      <c r="C711" s="171"/>
      <c r="D711" s="171"/>
      <c r="E711" s="171"/>
      <c r="F711" s="171"/>
      <c r="G711" s="171"/>
    </row>
    <row r="712" spans="1:7" ht="12.75">
      <c r="A712" s="171"/>
      <c r="B712" s="171"/>
      <c r="C712" s="171"/>
      <c r="D712" s="171"/>
      <c r="E712" s="171"/>
      <c r="F712" s="171"/>
      <c r="G712" s="171"/>
    </row>
    <row r="713" spans="1:7" ht="12.75">
      <c r="A713" s="171"/>
      <c r="B713" s="171"/>
      <c r="C713" s="171"/>
      <c r="D713" s="171"/>
      <c r="E713" s="171"/>
      <c r="F713" s="171"/>
      <c r="G713" s="171"/>
    </row>
    <row r="714" spans="1:7" ht="12.75">
      <c r="A714" s="171"/>
      <c r="B714" s="171"/>
      <c r="C714" s="171"/>
      <c r="D714" s="171"/>
      <c r="E714" s="171"/>
      <c r="F714" s="171"/>
      <c r="G714" s="171"/>
    </row>
    <row r="715" spans="1:7" ht="12.75">
      <c r="A715" s="171"/>
      <c r="B715" s="171"/>
      <c r="C715" s="171"/>
      <c r="D715" s="171"/>
      <c r="E715" s="171"/>
      <c r="F715" s="171"/>
      <c r="G715" s="171"/>
    </row>
    <row r="716" spans="1:7" ht="12.75">
      <c r="A716" s="171"/>
      <c r="B716" s="171"/>
      <c r="C716" s="171"/>
      <c r="D716" s="171"/>
      <c r="E716" s="171"/>
      <c r="F716" s="171"/>
      <c r="G716" s="171"/>
    </row>
    <row r="717" spans="1:7" ht="12.75">
      <c r="A717" s="171"/>
      <c r="B717" s="171"/>
      <c r="C717" s="171"/>
      <c r="D717" s="171"/>
      <c r="E717" s="171"/>
      <c r="F717" s="171"/>
      <c r="G717" s="171"/>
    </row>
    <row r="718" spans="1:7" ht="12.75">
      <c r="A718" s="171"/>
      <c r="B718" s="171"/>
      <c r="C718" s="171"/>
      <c r="D718" s="171"/>
      <c r="E718" s="171"/>
      <c r="F718" s="171"/>
      <c r="G718" s="171"/>
    </row>
    <row r="719" spans="1:7" ht="12.75">
      <c r="A719" s="171"/>
      <c r="B719" s="171"/>
      <c r="C719" s="171"/>
      <c r="D719" s="171"/>
      <c r="E719" s="171"/>
      <c r="F719" s="171"/>
      <c r="G719" s="171"/>
    </row>
    <row r="720" spans="1:7" ht="12.75">
      <c r="A720" s="171"/>
      <c r="B720" s="171"/>
      <c r="C720" s="171"/>
      <c r="D720" s="171"/>
      <c r="E720" s="171"/>
      <c r="F720" s="171"/>
      <c r="G720" s="171"/>
    </row>
    <row r="721" spans="1:7" ht="12.75">
      <c r="A721" s="171"/>
      <c r="B721" s="171"/>
      <c r="C721" s="171"/>
      <c r="D721" s="171"/>
      <c r="E721" s="171"/>
      <c r="F721" s="171"/>
      <c r="G721" s="171"/>
    </row>
    <row r="722" spans="1:7" ht="12.75">
      <c r="A722" s="171"/>
      <c r="B722" s="171"/>
      <c r="C722" s="171"/>
      <c r="D722" s="171"/>
      <c r="E722" s="171"/>
      <c r="F722" s="171"/>
      <c r="G722" s="171"/>
    </row>
    <row r="723" spans="1:7" ht="12.75">
      <c r="A723" s="171"/>
      <c r="B723" s="171"/>
      <c r="C723" s="171"/>
      <c r="D723" s="171"/>
      <c r="E723" s="171"/>
      <c r="F723" s="171"/>
      <c r="G723" s="171"/>
    </row>
    <row r="724" spans="1:7" ht="12.75">
      <c r="A724" s="171"/>
      <c r="B724" s="171"/>
      <c r="C724" s="171"/>
      <c r="D724" s="171"/>
      <c r="E724" s="171"/>
      <c r="F724" s="171"/>
      <c r="G724" s="171"/>
    </row>
    <row r="725" spans="1:7" ht="12.75">
      <c r="A725" s="171"/>
      <c r="B725" s="171"/>
      <c r="C725" s="171"/>
      <c r="D725" s="171"/>
      <c r="E725" s="171"/>
      <c r="F725" s="171"/>
      <c r="G725" s="171"/>
    </row>
    <row r="726" spans="1:7" ht="12.75">
      <c r="A726" s="171"/>
      <c r="B726" s="171"/>
      <c r="C726" s="171"/>
      <c r="D726" s="171"/>
      <c r="E726" s="171"/>
      <c r="F726" s="171"/>
      <c r="G726" s="171"/>
    </row>
    <row r="727" spans="1:7" ht="12.75">
      <c r="A727" s="171"/>
      <c r="B727" s="171"/>
      <c r="C727" s="171"/>
      <c r="D727" s="171"/>
      <c r="E727" s="171"/>
      <c r="F727" s="171"/>
      <c r="G727" s="171"/>
    </row>
    <row r="728" spans="1:7" ht="12.75">
      <c r="A728" s="171"/>
      <c r="B728" s="171"/>
      <c r="C728" s="171"/>
      <c r="D728" s="171"/>
      <c r="E728" s="171"/>
      <c r="F728" s="171"/>
      <c r="G728" s="171"/>
    </row>
    <row r="729" spans="1:7" ht="12.75">
      <c r="A729" s="171"/>
      <c r="B729" s="171"/>
      <c r="C729" s="171"/>
      <c r="D729" s="171"/>
      <c r="E729" s="171"/>
      <c r="F729" s="171"/>
      <c r="G729" s="171"/>
    </row>
    <row r="730" spans="1:7" ht="12.75">
      <c r="A730" s="171"/>
      <c r="B730" s="171"/>
      <c r="C730" s="171"/>
      <c r="D730" s="171"/>
      <c r="E730" s="171"/>
      <c r="F730" s="171"/>
      <c r="G730" s="171"/>
    </row>
    <row r="731" spans="1:7" ht="12.75">
      <c r="A731" s="171"/>
      <c r="B731" s="171"/>
      <c r="C731" s="171"/>
      <c r="D731" s="171"/>
      <c r="E731" s="171"/>
      <c r="F731" s="171"/>
      <c r="G731" s="171"/>
    </row>
    <row r="732" spans="1:7" ht="12.75">
      <c r="A732" s="171"/>
      <c r="B732" s="171"/>
      <c r="C732" s="171"/>
      <c r="D732" s="171"/>
      <c r="E732" s="171"/>
      <c r="F732" s="171"/>
      <c r="G732" s="171"/>
    </row>
    <row r="733" spans="1:7" ht="12.75">
      <c r="A733" s="171"/>
      <c r="B733" s="171"/>
      <c r="C733" s="171"/>
      <c r="D733" s="171"/>
      <c r="E733" s="171"/>
      <c r="F733" s="171"/>
      <c r="G733" s="171"/>
    </row>
    <row r="734" spans="1:7" ht="12.75">
      <c r="A734" s="171"/>
      <c r="B734" s="171"/>
      <c r="C734" s="171"/>
      <c r="D734" s="171"/>
      <c r="E734" s="171"/>
      <c r="F734" s="171"/>
      <c r="G734" s="171"/>
    </row>
    <row r="735" spans="1:7" ht="12.75">
      <c r="A735" s="171"/>
      <c r="B735" s="171"/>
      <c r="C735" s="171"/>
      <c r="D735" s="171"/>
      <c r="E735" s="171"/>
      <c r="F735" s="171"/>
      <c r="G735" s="171"/>
    </row>
    <row r="736" spans="1:7" ht="12.75">
      <c r="A736" s="171"/>
      <c r="B736" s="171"/>
      <c r="C736" s="171"/>
      <c r="D736" s="171"/>
      <c r="E736" s="171"/>
      <c r="F736" s="171"/>
      <c r="G736" s="171"/>
    </row>
    <row r="737" spans="1:7" ht="12.75">
      <c r="A737" s="171"/>
      <c r="B737" s="171"/>
      <c r="C737" s="171"/>
      <c r="D737" s="171"/>
      <c r="E737" s="171"/>
      <c r="F737" s="171"/>
      <c r="G737" s="171"/>
    </row>
    <row r="738" spans="1:7" ht="12.75">
      <c r="A738" s="171"/>
      <c r="B738" s="171"/>
      <c r="C738" s="171"/>
      <c r="D738" s="171"/>
      <c r="E738" s="171"/>
      <c r="F738" s="171"/>
      <c r="G738" s="171"/>
    </row>
    <row r="739" spans="1:7" ht="12.75">
      <c r="A739" s="171"/>
      <c r="B739" s="171"/>
      <c r="C739" s="171"/>
      <c r="D739" s="171"/>
      <c r="E739" s="171"/>
      <c r="F739" s="171"/>
      <c r="G739" s="171"/>
    </row>
    <row r="740" spans="1:7" ht="12.75">
      <c r="A740" s="171"/>
      <c r="B740" s="171"/>
      <c r="C740" s="171"/>
      <c r="D740" s="171"/>
      <c r="E740" s="171"/>
      <c r="F740" s="171"/>
      <c r="G740" s="171"/>
    </row>
    <row r="741" spans="1:7" ht="12.75">
      <c r="A741" s="171"/>
      <c r="B741" s="171"/>
      <c r="C741" s="171"/>
      <c r="D741" s="171"/>
      <c r="E741" s="171"/>
      <c r="F741" s="171"/>
      <c r="G741" s="171"/>
    </row>
    <row r="742" spans="1:7" ht="12.75">
      <c r="A742" s="171"/>
      <c r="B742" s="171"/>
      <c r="C742" s="171"/>
      <c r="D742" s="171"/>
      <c r="E742" s="171"/>
      <c r="F742" s="171"/>
      <c r="G742" s="171"/>
    </row>
    <row r="743" spans="1:7" ht="12.75">
      <c r="A743" s="171"/>
      <c r="B743" s="171"/>
      <c r="C743" s="171"/>
      <c r="D743" s="171"/>
      <c r="E743" s="171"/>
      <c r="F743" s="171"/>
      <c r="G743" s="171"/>
    </row>
    <row r="744" spans="1:7" ht="12.75">
      <c r="A744" s="171"/>
      <c r="B744" s="171"/>
      <c r="C744" s="171"/>
      <c r="D744" s="171"/>
      <c r="E744" s="171"/>
      <c r="F744" s="171"/>
      <c r="G744" s="171"/>
    </row>
    <row r="745" spans="1:7" ht="12.75">
      <c r="A745" s="171"/>
      <c r="B745" s="171"/>
      <c r="C745" s="171"/>
      <c r="D745" s="171"/>
      <c r="E745" s="171"/>
      <c r="F745" s="171"/>
      <c r="G745" s="171"/>
    </row>
    <row r="746" spans="1:7" ht="12.75">
      <c r="A746" s="171"/>
      <c r="B746" s="171"/>
      <c r="C746" s="171"/>
      <c r="D746" s="171"/>
      <c r="E746" s="171"/>
      <c r="F746" s="171"/>
      <c r="G746" s="171"/>
    </row>
    <row r="747" spans="1:7" ht="12.75">
      <c r="A747" s="171"/>
      <c r="B747" s="171"/>
      <c r="C747" s="171"/>
      <c r="D747" s="171"/>
      <c r="E747" s="171"/>
      <c r="F747" s="171"/>
      <c r="G747" s="171"/>
    </row>
    <row r="748" spans="1:7" ht="12.75">
      <c r="A748" s="171"/>
      <c r="B748" s="171"/>
      <c r="C748" s="171"/>
      <c r="D748" s="171"/>
      <c r="E748" s="171"/>
      <c r="F748" s="171"/>
      <c r="G748" s="171"/>
    </row>
    <row r="749" spans="1:7" ht="12.75">
      <c r="A749" s="171"/>
      <c r="B749" s="171"/>
      <c r="C749" s="171"/>
      <c r="D749" s="171"/>
      <c r="E749" s="171"/>
      <c r="F749" s="171"/>
      <c r="G749" s="171"/>
    </row>
    <row r="750" spans="1:7" ht="12.75">
      <c r="A750" s="171"/>
      <c r="B750" s="171"/>
      <c r="C750" s="171"/>
      <c r="D750" s="171"/>
      <c r="E750" s="171"/>
      <c r="F750" s="171"/>
      <c r="G750" s="171"/>
    </row>
    <row r="751" spans="1:7" ht="12.75">
      <c r="A751" s="171"/>
      <c r="B751" s="171"/>
      <c r="C751" s="171"/>
      <c r="D751" s="171"/>
      <c r="E751" s="171"/>
      <c r="F751" s="171"/>
      <c r="G751" s="171"/>
    </row>
    <row r="752" spans="1:7" ht="12.75">
      <c r="A752" s="171"/>
      <c r="B752" s="171"/>
      <c r="C752" s="171"/>
      <c r="D752" s="171"/>
      <c r="E752" s="171"/>
      <c r="F752" s="171"/>
      <c r="G752" s="171"/>
    </row>
    <row r="753" spans="1:7" ht="12.75">
      <c r="A753" s="171"/>
      <c r="B753" s="171"/>
      <c r="C753" s="171"/>
      <c r="D753" s="171"/>
      <c r="E753" s="171"/>
      <c r="F753" s="171"/>
      <c r="G753" s="171"/>
    </row>
    <row r="754" spans="1:7" ht="12.75">
      <c r="A754" s="171"/>
      <c r="B754" s="171"/>
      <c r="C754" s="171"/>
      <c r="D754" s="171"/>
      <c r="E754" s="171"/>
      <c r="F754" s="171"/>
      <c r="G754" s="171"/>
    </row>
    <row r="755" spans="1:7" ht="12.75">
      <c r="A755" s="171"/>
      <c r="B755" s="171"/>
      <c r="C755" s="171"/>
      <c r="D755" s="171"/>
      <c r="E755" s="171"/>
      <c r="F755" s="171"/>
      <c r="G755" s="171"/>
    </row>
    <row r="756" spans="1:7" ht="12.75">
      <c r="A756" s="171"/>
      <c r="B756" s="171"/>
      <c r="C756" s="171"/>
      <c r="D756" s="171"/>
      <c r="E756" s="171"/>
      <c r="F756" s="171"/>
      <c r="G756" s="171"/>
    </row>
    <row r="757" spans="1:7" ht="12.75">
      <c r="A757" s="171"/>
      <c r="B757" s="171"/>
      <c r="C757" s="171"/>
      <c r="D757" s="171"/>
      <c r="E757" s="171"/>
      <c r="F757" s="171"/>
      <c r="G757" s="171"/>
    </row>
    <row r="758" spans="1:7" ht="12.75">
      <c r="A758" s="171"/>
      <c r="B758" s="171"/>
      <c r="C758" s="171"/>
      <c r="D758" s="171"/>
      <c r="E758" s="171"/>
      <c r="F758" s="171"/>
      <c r="G758" s="171"/>
    </row>
    <row r="759" spans="1:7" ht="12.75">
      <c r="A759" s="171"/>
      <c r="B759" s="171"/>
      <c r="C759" s="171"/>
      <c r="D759" s="171"/>
      <c r="E759" s="171"/>
      <c r="F759" s="171"/>
      <c r="G759" s="171"/>
    </row>
    <row r="760" spans="1:7" ht="12.75">
      <c r="A760" s="171"/>
      <c r="B760" s="171"/>
      <c r="C760" s="171"/>
      <c r="D760" s="171"/>
      <c r="E760" s="171"/>
      <c r="F760" s="171"/>
      <c r="G760" s="171"/>
    </row>
    <row r="761" spans="1:7" ht="12.75">
      <c r="A761" s="171"/>
      <c r="B761" s="171"/>
      <c r="C761" s="171"/>
      <c r="D761" s="171"/>
      <c r="E761" s="171"/>
      <c r="F761" s="171"/>
      <c r="G761" s="171"/>
    </row>
    <row r="762" spans="1:7" ht="12.75">
      <c r="A762" s="171"/>
      <c r="B762" s="171"/>
      <c r="C762" s="171"/>
      <c r="D762" s="171"/>
      <c r="E762" s="171"/>
      <c r="F762" s="171"/>
      <c r="G762" s="171"/>
    </row>
    <row r="763" spans="1:7" ht="12.75">
      <c r="A763" s="171"/>
      <c r="B763" s="171"/>
      <c r="C763" s="171"/>
      <c r="D763" s="171"/>
      <c r="E763" s="171"/>
      <c r="F763" s="171"/>
      <c r="G763" s="171"/>
    </row>
    <row r="764" spans="1:7" ht="12.75">
      <c r="A764" s="171"/>
      <c r="B764" s="171"/>
      <c r="C764" s="171"/>
      <c r="D764" s="171"/>
      <c r="E764" s="171"/>
      <c r="F764" s="171"/>
      <c r="G764" s="171"/>
    </row>
    <row r="765" spans="1:7" ht="12.75">
      <c r="A765" s="171"/>
      <c r="B765" s="171"/>
      <c r="C765" s="171"/>
      <c r="D765" s="171"/>
      <c r="E765" s="171"/>
      <c r="F765" s="171"/>
      <c r="G765" s="171"/>
    </row>
    <row r="766" spans="1:7" ht="12.75">
      <c r="A766" s="171"/>
      <c r="B766" s="171"/>
      <c r="C766" s="171"/>
      <c r="D766" s="171"/>
      <c r="E766" s="171"/>
      <c r="F766" s="171"/>
      <c r="G766" s="171"/>
    </row>
    <row r="767" spans="1:7" ht="12.75">
      <c r="A767" s="171"/>
      <c r="B767" s="171"/>
      <c r="C767" s="171"/>
      <c r="D767" s="171"/>
      <c r="E767" s="171"/>
      <c r="F767" s="171"/>
      <c r="G767" s="171"/>
    </row>
    <row r="768" spans="1:7" ht="12.75">
      <c r="A768" s="171"/>
      <c r="B768" s="171"/>
      <c r="C768" s="171"/>
      <c r="D768" s="171"/>
      <c r="E768" s="171"/>
      <c r="F768" s="171"/>
      <c r="G768" s="171"/>
    </row>
    <row r="769" spans="1:7" ht="12.75">
      <c r="A769" s="171"/>
      <c r="B769" s="171"/>
      <c r="C769" s="171"/>
      <c r="D769" s="171"/>
      <c r="E769" s="171"/>
      <c r="F769" s="171"/>
      <c r="G769" s="171"/>
    </row>
    <row r="770" spans="1:7" ht="12.75">
      <c r="A770" s="171"/>
      <c r="B770" s="171"/>
      <c r="C770" s="171"/>
      <c r="D770" s="171"/>
      <c r="E770" s="171"/>
      <c r="F770" s="171"/>
      <c r="G770" s="171"/>
    </row>
    <row r="771" spans="1:7" ht="12.75">
      <c r="A771" s="171"/>
      <c r="B771" s="171"/>
      <c r="C771" s="171"/>
      <c r="D771" s="171"/>
      <c r="E771" s="171"/>
      <c r="F771" s="171"/>
      <c r="G771" s="171"/>
    </row>
    <row r="772" spans="1:7" ht="12.75">
      <c r="A772" s="171"/>
      <c r="B772" s="171"/>
      <c r="C772" s="171"/>
      <c r="D772" s="171"/>
      <c r="E772" s="171"/>
      <c r="F772" s="171"/>
      <c r="G772" s="171"/>
    </row>
    <row r="773" spans="1:7" ht="12.75">
      <c r="A773" s="171"/>
      <c r="B773" s="171"/>
      <c r="C773" s="171"/>
      <c r="D773" s="171"/>
      <c r="E773" s="171"/>
      <c r="F773" s="171"/>
      <c r="G773" s="171"/>
    </row>
    <row r="774" spans="1:7" ht="12.75">
      <c r="A774" s="171"/>
      <c r="B774" s="171"/>
      <c r="C774" s="171"/>
      <c r="D774" s="171"/>
      <c r="E774" s="171"/>
      <c r="F774" s="171"/>
      <c r="G774" s="171"/>
    </row>
    <row r="775" spans="1:7" ht="12.75">
      <c r="A775" s="171"/>
      <c r="B775" s="171"/>
      <c r="C775" s="171"/>
      <c r="D775" s="171"/>
      <c r="E775" s="171"/>
      <c r="F775" s="171"/>
      <c r="G775" s="171"/>
    </row>
    <row r="776" spans="1:7" ht="12.75">
      <c r="A776" s="171"/>
      <c r="B776" s="171"/>
      <c r="C776" s="171"/>
      <c r="D776" s="171"/>
      <c r="E776" s="171"/>
      <c r="F776" s="171"/>
      <c r="G776" s="171"/>
    </row>
    <row r="777" spans="1:7" ht="12.75">
      <c r="A777" s="171"/>
      <c r="B777" s="171"/>
      <c r="C777" s="171"/>
      <c r="D777" s="171"/>
      <c r="E777" s="171"/>
      <c r="F777" s="171"/>
      <c r="G777" s="171"/>
    </row>
    <row r="778" spans="1:7" ht="12.75">
      <c r="A778" s="171"/>
      <c r="B778" s="171"/>
      <c r="C778" s="171"/>
      <c r="D778" s="171"/>
      <c r="E778" s="171"/>
      <c r="F778" s="171"/>
      <c r="G778" s="171"/>
    </row>
    <row r="779" spans="1:7" ht="12.75">
      <c r="A779" s="171"/>
      <c r="B779" s="171"/>
      <c r="C779" s="171"/>
      <c r="D779" s="171"/>
      <c r="E779" s="171"/>
      <c r="F779" s="171"/>
      <c r="G779" s="171"/>
    </row>
    <row r="780" spans="1:7" ht="12.75">
      <c r="A780" s="171"/>
      <c r="B780" s="171"/>
      <c r="C780" s="171"/>
      <c r="D780" s="171"/>
      <c r="E780" s="171"/>
      <c r="F780" s="171"/>
      <c r="G780" s="171"/>
    </row>
    <row r="781" spans="1:7" ht="12.75">
      <c r="A781" s="171"/>
      <c r="B781" s="171"/>
      <c r="C781" s="171"/>
      <c r="D781" s="171"/>
      <c r="E781" s="171"/>
      <c r="F781" s="171"/>
      <c r="G781" s="171"/>
    </row>
    <row r="782" spans="1:7" ht="12.75">
      <c r="A782" s="171"/>
      <c r="B782" s="171"/>
      <c r="C782" s="171"/>
      <c r="D782" s="171"/>
      <c r="E782" s="171"/>
      <c r="F782" s="171"/>
      <c r="G782" s="171"/>
    </row>
    <row r="783" spans="1:7" ht="12.75">
      <c r="A783" s="171"/>
      <c r="B783" s="171"/>
      <c r="C783" s="171"/>
      <c r="D783" s="171"/>
      <c r="E783" s="171"/>
      <c r="F783" s="171"/>
      <c r="G783" s="171"/>
    </row>
    <row r="784" spans="1:7" ht="12.75">
      <c r="A784" s="171"/>
      <c r="B784" s="171"/>
      <c r="C784" s="171"/>
      <c r="D784" s="171"/>
      <c r="E784" s="171"/>
      <c r="F784" s="171"/>
      <c r="G784" s="171"/>
    </row>
    <row r="785" spans="1:7" ht="12.75">
      <c r="A785" s="171"/>
      <c r="B785" s="171"/>
      <c r="C785" s="171"/>
      <c r="D785" s="171"/>
      <c r="E785" s="171"/>
      <c r="F785" s="171"/>
      <c r="G785" s="171"/>
    </row>
    <row r="786" spans="1:7" ht="12.75">
      <c r="A786" s="171"/>
      <c r="B786" s="171"/>
      <c r="C786" s="171"/>
      <c r="D786" s="171"/>
      <c r="E786" s="171"/>
      <c r="F786" s="171"/>
      <c r="G786" s="171"/>
    </row>
    <row r="787" spans="1:7" ht="12.75">
      <c r="A787" s="171"/>
      <c r="B787" s="171"/>
      <c r="C787" s="171"/>
      <c r="D787" s="171"/>
      <c r="E787" s="171"/>
      <c r="F787" s="171"/>
      <c r="G787" s="171"/>
    </row>
    <row r="788" spans="1:7" ht="12.75">
      <c r="A788" s="171"/>
      <c r="B788" s="171"/>
      <c r="C788" s="171"/>
      <c r="D788" s="171"/>
      <c r="E788" s="171"/>
      <c r="F788" s="171"/>
      <c r="G788" s="171"/>
    </row>
    <row r="789" spans="1:7" ht="12.75">
      <c r="A789" s="171"/>
      <c r="B789" s="171"/>
      <c r="C789" s="171"/>
      <c r="D789" s="171"/>
      <c r="E789" s="171"/>
      <c r="F789" s="171"/>
      <c r="G789" s="171"/>
    </row>
    <row r="790" spans="1:7" ht="12.75">
      <c r="A790" s="171"/>
      <c r="B790" s="171"/>
      <c r="C790" s="171"/>
      <c r="D790" s="171"/>
      <c r="E790" s="171"/>
      <c r="F790" s="171"/>
      <c r="G790" s="171"/>
    </row>
    <row r="791" spans="1:7" ht="12.75">
      <c r="A791" s="171"/>
      <c r="B791" s="171"/>
      <c r="C791" s="171"/>
      <c r="D791" s="171"/>
      <c r="E791" s="171"/>
      <c r="F791" s="171"/>
      <c r="G791" s="171"/>
    </row>
    <row r="792" spans="1:7" ht="12.75">
      <c r="A792" s="171"/>
      <c r="B792" s="171"/>
      <c r="C792" s="171"/>
      <c r="D792" s="171"/>
      <c r="E792" s="171"/>
      <c r="F792" s="171"/>
      <c r="G792" s="171"/>
    </row>
    <row r="793" spans="1:7" ht="12.75">
      <c r="A793" s="171"/>
      <c r="B793" s="171"/>
      <c r="C793" s="171"/>
      <c r="D793" s="171"/>
      <c r="E793" s="171"/>
      <c r="F793" s="171"/>
      <c r="G793" s="171"/>
    </row>
    <row r="794" spans="1:7" ht="12.75">
      <c r="A794" s="171"/>
      <c r="B794" s="171"/>
      <c r="C794" s="171"/>
      <c r="D794" s="171"/>
      <c r="E794" s="171"/>
      <c r="F794" s="171"/>
      <c r="G794" s="171"/>
    </row>
    <row r="795" spans="1:7" ht="12.75">
      <c r="A795" s="171"/>
      <c r="B795" s="171"/>
      <c r="C795" s="171"/>
      <c r="D795" s="171"/>
      <c r="E795" s="171"/>
      <c r="F795" s="171"/>
      <c r="G795" s="171"/>
    </row>
    <row r="796" spans="1:7" ht="12.75">
      <c r="A796" s="171"/>
      <c r="B796" s="171"/>
      <c r="C796" s="171"/>
      <c r="D796" s="171"/>
      <c r="E796" s="171"/>
      <c r="F796" s="171"/>
      <c r="G796" s="171"/>
    </row>
    <row r="797" spans="1:7" ht="12.75">
      <c r="A797" s="171"/>
      <c r="B797" s="171"/>
      <c r="C797" s="171"/>
      <c r="D797" s="171"/>
      <c r="E797" s="171"/>
      <c r="F797" s="171"/>
      <c r="G797" s="171"/>
    </row>
    <row r="798" spans="1:7" ht="12.75">
      <c r="A798" s="171"/>
      <c r="B798" s="171"/>
      <c r="C798" s="171"/>
      <c r="D798" s="171"/>
      <c r="E798" s="171"/>
      <c r="F798" s="171"/>
      <c r="G798" s="171"/>
    </row>
    <row r="799" spans="1:7" ht="12.75">
      <c r="A799" s="171"/>
      <c r="B799" s="171"/>
      <c r="C799" s="171"/>
      <c r="D799" s="171"/>
      <c r="E799" s="171"/>
      <c r="F799" s="171"/>
      <c r="G799" s="171"/>
    </row>
    <row r="800" spans="1:7" ht="12.75">
      <c r="A800" s="171"/>
      <c r="B800" s="171"/>
      <c r="C800" s="171"/>
      <c r="D800" s="171"/>
      <c r="E800" s="171"/>
      <c r="F800" s="171"/>
      <c r="G800" s="171"/>
    </row>
    <row r="801" spans="1:7" ht="12.75">
      <c r="A801" s="171"/>
      <c r="B801" s="171"/>
      <c r="C801" s="171"/>
      <c r="D801" s="171"/>
      <c r="E801" s="171"/>
      <c r="F801" s="171"/>
      <c r="G801" s="171"/>
    </row>
    <row r="802" spans="1:7" ht="12.75">
      <c r="A802" s="171"/>
      <c r="B802" s="171"/>
      <c r="C802" s="171"/>
      <c r="D802" s="171"/>
      <c r="E802" s="171"/>
      <c r="F802" s="171"/>
      <c r="G802" s="171"/>
    </row>
    <row r="803" spans="1:7" ht="12.75">
      <c r="A803" s="171"/>
      <c r="B803" s="171"/>
      <c r="C803" s="171"/>
      <c r="D803" s="171"/>
      <c r="E803" s="171"/>
      <c r="F803" s="171"/>
      <c r="G803" s="171"/>
    </row>
    <row r="804" spans="1:7" ht="12.75">
      <c r="A804" s="171"/>
      <c r="B804" s="171"/>
      <c r="C804" s="171"/>
      <c r="D804" s="171"/>
      <c r="E804" s="171"/>
      <c r="F804" s="171"/>
      <c r="G804" s="171"/>
    </row>
    <row r="805" spans="1:7" ht="12.75">
      <c r="A805" s="171"/>
      <c r="B805" s="171"/>
      <c r="C805" s="171"/>
      <c r="D805" s="171"/>
      <c r="E805" s="171"/>
      <c r="F805" s="171"/>
      <c r="G805" s="171"/>
    </row>
    <row r="806" spans="1:7" ht="12.75">
      <c r="A806" s="171"/>
      <c r="B806" s="171"/>
      <c r="C806" s="171"/>
      <c r="D806" s="171"/>
      <c r="E806" s="171"/>
      <c r="F806" s="171"/>
      <c r="G806" s="171"/>
    </row>
    <row r="807" spans="1:7" ht="12.75">
      <c r="A807" s="171"/>
      <c r="B807" s="171"/>
      <c r="C807" s="171"/>
      <c r="D807" s="171"/>
      <c r="E807" s="171"/>
      <c r="F807" s="171"/>
      <c r="G807" s="171"/>
    </row>
    <row r="808" spans="1:7" ht="12.75">
      <c r="A808" s="171"/>
      <c r="B808" s="171"/>
      <c r="C808" s="171"/>
      <c r="D808" s="171"/>
      <c r="E808" s="171"/>
      <c r="F808" s="171"/>
      <c r="G808" s="171"/>
    </row>
    <row r="809" spans="1:7" ht="12.75">
      <c r="A809" s="171"/>
      <c r="B809" s="171"/>
      <c r="C809" s="171"/>
      <c r="D809" s="171"/>
      <c r="E809" s="171"/>
      <c r="F809" s="171"/>
      <c r="G809" s="171"/>
    </row>
    <row r="810" spans="1:7" ht="12.75">
      <c r="A810" s="171"/>
      <c r="B810" s="171"/>
      <c r="C810" s="171"/>
      <c r="D810" s="171"/>
      <c r="E810" s="171"/>
      <c r="F810" s="171"/>
      <c r="G810" s="171"/>
    </row>
    <row r="811" spans="1:7" ht="12.75">
      <c r="A811" s="171"/>
      <c r="B811" s="171"/>
      <c r="C811" s="171"/>
      <c r="D811" s="171"/>
      <c r="E811" s="171"/>
      <c r="F811" s="171"/>
      <c r="G811" s="171"/>
    </row>
    <row r="812" spans="1:7" ht="12.75">
      <c r="A812" s="171"/>
      <c r="B812" s="171"/>
      <c r="C812" s="171"/>
      <c r="D812" s="171"/>
      <c r="E812" s="171"/>
      <c r="F812" s="171"/>
      <c r="G812" s="171"/>
    </row>
    <row r="813" spans="1:7" ht="12.75">
      <c r="A813" s="171"/>
      <c r="B813" s="171"/>
      <c r="C813" s="171"/>
      <c r="D813" s="171"/>
      <c r="E813" s="171"/>
      <c r="F813" s="171"/>
      <c r="G813" s="171"/>
    </row>
    <row r="814" spans="1:7" ht="12.75">
      <c r="A814" s="171"/>
      <c r="B814" s="171"/>
      <c r="C814" s="171"/>
      <c r="D814" s="171"/>
      <c r="E814" s="171"/>
      <c r="F814" s="171"/>
      <c r="G814" s="171"/>
    </row>
    <row r="815" spans="1:7" ht="12.75">
      <c r="A815" s="171"/>
      <c r="B815" s="171"/>
      <c r="C815" s="171"/>
      <c r="D815" s="171"/>
      <c r="E815" s="171"/>
      <c r="F815" s="171"/>
      <c r="G815" s="171"/>
    </row>
    <row r="816" spans="1:7" ht="12.75">
      <c r="A816" s="171"/>
      <c r="B816" s="171"/>
      <c r="C816" s="171"/>
      <c r="D816" s="171"/>
      <c r="E816" s="171"/>
      <c r="F816" s="171"/>
      <c r="G816" s="171"/>
    </row>
    <row r="817" spans="1:7" ht="12.75">
      <c r="A817" s="171"/>
      <c r="B817" s="171"/>
      <c r="C817" s="171"/>
      <c r="D817" s="171"/>
      <c r="E817" s="171"/>
      <c r="F817" s="171"/>
      <c r="G817" s="171"/>
    </row>
    <row r="818" spans="1:7" ht="12.75">
      <c r="A818" s="171"/>
      <c r="B818" s="171"/>
      <c r="C818" s="171"/>
      <c r="D818" s="171"/>
      <c r="E818" s="171"/>
      <c r="F818" s="171"/>
      <c r="G818" s="171"/>
    </row>
    <row r="819" spans="1:7" ht="12.75">
      <c r="A819" s="171"/>
      <c r="B819" s="171"/>
      <c r="C819" s="171"/>
      <c r="D819" s="171"/>
      <c r="E819" s="171"/>
      <c r="F819" s="171"/>
      <c r="G819" s="171"/>
    </row>
    <row r="820" spans="1:7" ht="12.75">
      <c r="A820" s="171"/>
      <c r="B820" s="171"/>
      <c r="C820" s="171"/>
      <c r="D820" s="171"/>
      <c r="E820" s="171"/>
      <c r="F820" s="171"/>
      <c r="G820" s="171"/>
    </row>
    <row r="821" spans="1:7" ht="12.75">
      <c r="A821" s="171"/>
      <c r="B821" s="171"/>
      <c r="C821" s="171"/>
      <c r="D821" s="171"/>
      <c r="E821" s="171"/>
      <c r="F821" s="171"/>
      <c r="G821" s="171"/>
    </row>
    <row r="822" spans="1:7" ht="12.75">
      <c r="A822" s="171"/>
      <c r="B822" s="171"/>
      <c r="C822" s="171"/>
      <c r="D822" s="171"/>
      <c r="E822" s="171"/>
      <c r="F822" s="171"/>
      <c r="G822" s="171"/>
    </row>
    <row r="823" spans="1:7" ht="12.75">
      <c r="A823" s="171"/>
      <c r="B823" s="171"/>
      <c r="C823" s="171"/>
      <c r="D823" s="171"/>
      <c r="E823" s="171"/>
      <c r="F823" s="171"/>
      <c r="G823" s="171"/>
    </row>
    <row r="824" spans="1:7" ht="12.75">
      <c r="A824" s="171"/>
      <c r="B824" s="171"/>
      <c r="C824" s="171"/>
      <c r="D824" s="171"/>
      <c r="E824" s="171"/>
      <c r="F824" s="171"/>
      <c r="G824" s="171"/>
    </row>
    <row r="825" spans="1:7" ht="12.75">
      <c r="A825" s="171"/>
      <c r="B825" s="171"/>
      <c r="C825" s="171"/>
      <c r="D825" s="171"/>
      <c r="E825" s="171"/>
      <c r="F825" s="171"/>
      <c r="G825" s="171"/>
    </row>
    <row r="826" spans="1:7" ht="12.75">
      <c r="A826" s="171"/>
      <c r="B826" s="171"/>
      <c r="C826" s="171"/>
      <c r="D826" s="171"/>
      <c r="E826" s="171"/>
      <c r="F826" s="171"/>
      <c r="G826" s="171"/>
    </row>
    <row r="827" spans="1:7" ht="12.75">
      <c r="A827" s="171"/>
      <c r="B827" s="171"/>
      <c r="C827" s="171"/>
      <c r="D827" s="171"/>
      <c r="E827" s="171"/>
      <c r="F827" s="171"/>
      <c r="G827" s="171"/>
    </row>
    <row r="828" spans="1:7" ht="12.75">
      <c r="A828" s="171"/>
      <c r="B828" s="171"/>
      <c r="C828" s="171"/>
      <c r="D828" s="171"/>
      <c r="E828" s="171"/>
      <c r="F828" s="171"/>
      <c r="G828" s="171"/>
    </row>
    <row r="829" spans="1:7" ht="12.75">
      <c r="A829" s="171"/>
      <c r="B829" s="171"/>
      <c r="C829" s="171"/>
      <c r="D829" s="171"/>
      <c r="E829" s="171"/>
      <c r="F829" s="171"/>
      <c r="G829" s="171"/>
    </row>
    <row r="830" spans="1:7" ht="12.75">
      <c r="A830" s="171"/>
      <c r="B830" s="171"/>
      <c r="C830" s="171"/>
      <c r="D830" s="171"/>
      <c r="E830" s="171"/>
      <c r="F830" s="171"/>
      <c r="G830" s="171"/>
    </row>
    <row r="831" spans="1:7" ht="12.75">
      <c r="A831" s="171"/>
      <c r="B831" s="171"/>
      <c r="C831" s="171"/>
      <c r="D831" s="171"/>
      <c r="E831" s="171"/>
      <c r="F831" s="171"/>
      <c r="G831" s="171"/>
    </row>
    <row r="832" spans="1:7" ht="12.75">
      <c r="A832" s="171"/>
      <c r="B832" s="171"/>
      <c r="C832" s="171"/>
      <c r="D832" s="171"/>
      <c r="E832" s="171"/>
      <c r="F832" s="171"/>
      <c r="G832" s="171"/>
    </row>
    <row r="833" spans="1:7" ht="12.75">
      <c r="A833" s="171"/>
      <c r="B833" s="171"/>
      <c r="C833" s="171"/>
      <c r="D833" s="171"/>
      <c r="E833" s="171"/>
      <c r="F833" s="171"/>
      <c r="G833" s="171"/>
    </row>
    <row r="834" spans="1:7" ht="12.75">
      <c r="A834" s="171"/>
      <c r="B834" s="171"/>
      <c r="C834" s="171"/>
      <c r="D834" s="171"/>
      <c r="E834" s="171"/>
      <c r="F834" s="171"/>
      <c r="G834" s="171"/>
    </row>
    <row r="835" spans="1:7" ht="12.75">
      <c r="A835" s="171"/>
      <c r="B835" s="171"/>
      <c r="C835" s="171"/>
      <c r="D835" s="171"/>
      <c r="E835" s="171"/>
      <c r="F835" s="171"/>
      <c r="G835" s="171"/>
    </row>
    <row r="836" spans="1:7" ht="12.75">
      <c r="A836" s="171"/>
      <c r="B836" s="171"/>
      <c r="C836" s="171"/>
      <c r="D836" s="171"/>
      <c r="E836" s="171"/>
      <c r="F836" s="171"/>
      <c r="G836" s="171"/>
    </row>
    <row r="837" spans="1:7" ht="12.75">
      <c r="A837" s="171"/>
      <c r="B837" s="171"/>
      <c r="C837" s="171"/>
      <c r="D837" s="171"/>
      <c r="E837" s="171"/>
      <c r="F837" s="171"/>
      <c r="G837" s="171"/>
    </row>
    <row r="838" spans="1:7" ht="12.75">
      <c r="A838" s="171"/>
      <c r="B838" s="171"/>
      <c r="C838" s="171"/>
      <c r="D838" s="171"/>
      <c r="E838" s="171"/>
      <c r="F838" s="171"/>
      <c r="G838" s="171"/>
    </row>
    <row r="839" spans="1:7" ht="12.75">
      <c r="A839" s="171"/>
      <c r="B839" s="171"/>
      <c r="C839" s="171"/>
      <c r="D839" s="171"/>
      <c r="E839" s="171"/>
      <c r="F839" s="171"/>
      <c r="G839" s="171"/>
    </row>
    <row r="840" spans="1:7" ht="12.75">
      <c r="A840" s="171"/>
      <c r="B840" s="171"/>
      <c r="C840" s="171"/>
      <c r="D840" s="171"/>
      <c r="E840" s="171"/>
      <c r="F840" s="171"/>
      <c r="G840" s="171"/>
    </row>
    <row r="841" spans="1:7" ht="12.75">
      <c r="A841" s="171"/>
      <c r="B841" s="171"/>
      <c r="C841" s="171"/>
      <c r="D841" s="171"/>
      <c r="E841" s="171"/>
      <c r="F841" s="171"/>
      <c r="G841" s="171"/>
    </row>
    <row r="842" spans="1:7" ht="12.75">
      <c r="A842" s="171"/>
      <c r="B842" s="171"/>
      <c r="C842" s="171"/>
      <c r="D842" s="171"/>
      <c r="E842" s="171"/>
      <c r="F842" s="171"/>
      <c r="G842" s="171"/>
    </row>
    <row r="843" spans="1:7" ht="12.75">
      <c r="A843" s="171"/>
      <c r="B843" s="171"/>
      <c r="C843" s="171"/>
      <c r="D843" s="171"/>
      <c r="E843" s="171"/>
      <c r="F843" s="171"/>
      <c r="G843" s="171"/>
    </row>
    <row r="844" spans="1:7" ht="12.75">
      <c r="A844" s="171"/>
      <c r="B844" s="171"/>
      <c r="C844" s="171"/>
      <c r="D844" s="171"/>
      <c r="E844" s="171"/>
      <c r="F844" s="171"/>
      <c r="G844" s="171"/>
    </row>
    <row r="845" spans="1:7" ht="12.75">
      <c r="A845" s="171"/>
      <c r="B845" s="171"/>
      <c r="C845" s="171"/>
      <c r="D845" s="171"/>
      <c r="E845" s="171"/>
      <c r="F845" s="171"/>
      <c r="G845" s="171"/>
    </row>
    <row r="846" spans="1:7" ht="12.75">
      <c r="A846" s="171"/>
      <c r="B846" s="171"/>
      <c r="C846" s="171"/>
      <c r="D846" s="171"/>
      <c r="E846" s="171"/>
      <c r="F846" s="171"/>
      <c r="G846" s="171"/>
    </row>
    <row r="847" spans="1:7" ht="12.75">
      <c r="A847" s="171"/>
      <c r="B847" s="171"/>
      <c r="C847" s="171"/>
      <c r="D847" s="171"/>
      <c r="E847" s="171"/>
      <c r="F847" s="171"/>
      <c r="G847" s="171"/>
    </row>
    <row r="848" spans="1:7" ht="12.75">
      <c r="A848" s="171"/>
      <c r="B848" s="171"/>
      <c r="C848" s="171"/>
      <c r="D848" s="171"/>
      <c r="E848" s="171"/>
      <c r="F848" s="171"/>
      <c r="G848" s="171"/>
    </row>
    <row r="849" spans="1:7" ht="12.75">
      <c r="A849" s="171"/>
      <c r="B849" s="171"/>
      <c r="C849" s="171"/>
      <c r="D849" s="171"/>
      <c r="E849" s="171"/>
      <c r="F849" s="171"/>
      <c r="G849" s="171"/>
    </row>
    <row r="850" spans="1:7" ht="12.75">
      <c r="A850" s="171"/>
      <c r="B850" s="171"/>
      <c r="C850" s="171"/>
      <c r="D850" s="171"/>
      <c r="E850" s="171"/>
      <c r="F850" s="171"/>
      <c r="G850" s="171"/>
    </row>
    <row r="851" spans="1:7" ht="12.75">
      <c r="A851" s="171"/>
      <c r="B851" s="171"/>
      <c r="C851" s="171"/>
      <c r="D851" s="171"/>
      <c r="E851" s="171"/>
      <c r="F851" s="171"/>
      <c r="G851" s="171"/>
    </row>
    <row r="852" spans="1:7" ht="12.75">
      <c r="A852" s="171"/>
      <c r="B852" s="171"/>
      <c r="C852" s="171"/>
      <c r="D852" s="171"/>
      <c r="E852" s="171"/>
      <c r="F852" s="171"/>
      <c r="G852" s="171"/>
    </row>
    <row r="853" spans="1:7" ht="12.75">
      <c r="A853" s="171"/>
      <c r="B853" s="171"/>
      <c r="C853" s="171"/>
      <c r="D853" s="171"/>
      <c r="E853" s="171"/>
      <c r="F853" s="171"/>
      <c r="G853" s="171"/>
    </row>
    <row r="854" spans="1:7" ht="12.75">
      <c r="A854" s="171"/>
      <c r="B854" s="171"/>
      <c r="C854" s="171"/>
      <c r="D854" s="171"/>
      <c r="E854" s="171"/>
      <c r="F854" s="171"/>
      <c r="G854" s="171"/>
    </row>
    <row r="855" spans="1:7" ht="12.75">
      <c r="A855" s="171"/>
      <c r="B855" s="171"/>
      <c r="C855" s="171"/>
      <c r="D855" s="171"/>
      <c r="E855" s="171"/>
      <c r="F855" s="171"/>
      <c r="G855" s="171"/>
    </row>
    <row r="856" spans="1:7" ht="12.75">
      <c r="A856" s="171"/>
      <c r="B856" s="171"/>
      <c r="C856" s="171"/>
      <c r="D856" s="171"/>
      <c r="E856" s="171"/>
      <c r="F856" s="171"/>
      <c r="G856" s="171"/>
    </row>
    <row r="857" spans="1:7" ht="12.75">
      <c r="A857" s="171"/>
      <c r="B857" s="171"/>
      <c r="C857" s="171"/>
      <c r="D857" s="171"/>
      <c r="E857" s="171"/>
      <c r="F857" s="171"/>
      <c r="G857" s="171"/>
    </row>
    <row r="858" spans="1:7" ht="12.75">
      <c r="A858" s="171"/>
      <c r="B858" s="171"/>
      <c r="C858" s="171"/>
      <c r="D858" s="171"/>
      <c r="E858" s="171"/>
      <c r="F858" s="171"/>
      <c r="G858" s="171"/>
    </row>
    <row r="859" spans="1:7" ht="12.75">
      <c r="A859" s="171"/>
      <c r="B859" s="171"/>
      <c r="C859" s="171"/>
      <c r="D859" s="171"/>
      <c r="E859" s="171"/>
      <c r="F859" s="171"/>
      <c r="G859" s="171"/>
    </row>
    <row r="860" spans="1:7" ht="12.75">
      <c r="A860" s="171"/>
      <c r="B860" s="171"/>
      <c r="C860" s="171"/>
      <c r="D860" s="171"/>
      <c r="E860" s="171"/>
      <c r="F860" s="171"/>
      <c r="G860" s="171"/>
    </row>
    <row r="861" spans="1:7" ht="12.75">
      <c r="A861" s="171"/>
      <c r="B861" s="171"/>
      <c r="C861" s="171"/>
      <c r="D861" s="171"/>
      <c r="E861" s="171"/>
      <c r="F861" s="171"/>
      <c r="G861" s="171"/>
    </row>
    <row r="862" spans="1:7" ht="12.75">
      <c r="A862" s="171"/>
      <c r="B862" s="171"/>
      <c r="C862" s="171"/>
      <c r="D862" s="171"/>
      <c r="E862" s="171"/>
      <c r="F862" s="171"/>
      <c r="G862" s="171"/>
    </row>
    <row r="863" spans="1:7" ht="12.75">
      <c r="A863" s="171"/>
      <c r="B863" s="171"/>
      <c r="C863" s="171"/>
      <c r="D863" s="171"/>
      <c r="E863" s="171"/>
      <c r="F863" s="171"/>
      <c r="G863" s="171"/>
    </row>
    <row r="864" spans="1:7" ht="12.75">
      <c r="A864" s="171"/>
      <c r="B864" s="171"/>
      <c r="C864" s="171"/>
      <c r="D864" s="171"/>
      <c r="E864" s="171"/>
      <c r="F864" s="171"/>
      <c r="G864" s="171"/>
    </row>
    <row r="865" spans="1:7" ht="12.75">
      <c r="A865" s="171"/>
      <c r="B865" s="171"/>
      <c r="C865" s="171"/>
      <c r="D865" s="171"/>
      <c r="E865" s="171"/>
      <c r="F865" s="171"/>
      <c r="G865" s="171"/>
    </row>
    <row r="866" spans="1:7" ht="12.75">
      <c r="A866" s="171"/>
      <c r="B866" s="171"/>
      <c r="C866" s="171"/>
      <c r="D866" s="171"/>
      <c r="E866" s="171"/>
      <c r="F866" s="171"/>
      <c r="G866" s="171"/>
    </row>
    <row r="867" spans="1:7" ht="12.75">
      <c r="A867" s="171"/>
      <c r="B867" s="171"/>
      <c r="C867" s="171"/>
      <c r="D867" s="171"/>
      <c r="E867" s="171"/>
      <c r="F867" s="171"/>
      <c r="G867" s="171"/>
    </row>
    <row r="868" spans="1:7" ht="12.75">
      <c r="A868" s="171"/>
      <c r="B868" s="171"/>
      <c r="C868" s="171"/>
      <c r="D868" s="171"/>
      <c r="E868" s="171"/>
      <c r="F868" s="171"/>
      <c r="G868" s="171"/>
    </row>
    <row r="869" spans="1:7" ht="12.75">
      <c r="A869" s="171"/>
      <c r="B869" s="171"/>
      <c r="C869" s="171"/>
      <c r="D869" s="171"/>
      <c r="E869" s="171"/>
      <c r="F869" s="171"/>
      <c r="G869" s="171"/>
    </row>
    <row r="870" spans="1:7" ht="12.75">
      <c r="A870" s="171"/>
      <c r="B870" s="171"/>
      <c r="C870" s="171"/>
      <c r="D870" s="171"/>
      <c r="E870" s="171"/>
      <c r="F870" s="171"/>
      <c r="G870" s="171"/>
    </row>
    <row r="871" spans="1:7" ht="12.75">
      <c r="A871" s="171"/>
      <c r="B871" s="171"/>
      <c r="C871" s="171"/>
      <c r="D871" s="171"/>
      <c r="E871" s="171"/>
      <c r="F871" s="171"/>
      <c r="G871" s="171"/>
    </row>
    <row r="872" spans="1:7" ht="12.75">
      <c r="A872" s="171"/>
      <c r="B872" s="171"/>
      <c r="C872" s="171"/>
      <c r="D872" s="171"/>
      <c r="E872" s="171"/>
      <c r="F872" s="171"/>
      <c r="G872" s="171"/>
    </row>
    <row r="873" spans="1:7" ht="12.75">
      <c r="A873" s="171"/>
      <c r="B873" s="171"/>
      <c r="C873" s="171"/>
      <c r="D873" s="171"/>
      <c r="E873" s="171"/>
      <c r="F873" s="171"/>
      <c r="G873" s="171"/>
    </row>
    <row r="874" spans="1:7" ht="12.75">
      <c r="A874" s="171"/>
      <c r="B874" s="171"/>
      <c r="C874" s="171"/>
      <c r="D874" s="171"/>
      <c r="E874" s="171"/>
      <c r="F874" s="171"/>
      <c r="G874" s="171"/>
    </row>
    <row r="875" spans="1:7" ht="12.75">
      <c r="A875" s="171"/>
      <c r="B875" s="171"/>
      <c r="C875" s="171"/>
      <c r="D875" s="171"/>
      <c r="E875" s="171"/>
      <c r="F875" s="171"/>
      <c r="G875" s="171"/>
    </row>
    <row r="876" spans="1:7" ht="12.75">
      <c r="A876" s="171"/>
      <c r="B876" s="171"/>
      <c r="C876" s="171"/>
      <c r="D876" s="171"/>
      <c r="E876" s="171"/>
      <c r="F876" s="171"/>
      <c r="G876" s="171"/>
    </row>
    <row r="877" spans="1:7" ht="12.75">
      <c r="A877" s="171"/>
      <c r="B877" s="171"/>
      <c r="C877" s="171"/>
      <c r="D877" s="171"/>
      <c r="E877" s="171"/>
      <c r="F877" s="171"/>
      <c r="G877" s="171"/>
    </row>
    <row r="878" spans="1:7" ht="12.75">
      <c r="A878" s="171"/>
      <c r="B878" s="171"/>
      <c r="C878" s="171"/>
      <c r="D878" s="171"/>
      <c r="E878" s="171"/>
      <c r="F878" s="171"/>
      <c r="G878" s="171"/>
    </row>
    <row r="879" spans="1:7" ht="12.75">
      <c r="A879" s="171"/>
      <c r="B879" s="171"/>
      <c r="C879" s="171"/>
      <c r="D879" s="171"/>
      <c r="E879" s="171"/>
      <c r="F879" s="171"/>
      <c r="G879" s="171"/>
    </row>
    <row r="880" spans="1:7" ht="12.75">
      <c r="A880" s="171"/>
      <c r="B880" s="171"/>
      <c r="C880" s="171"/>
      <c r="D880" s="171"/>
      <c r="E880" s="171"/>
      <c r="F880" s="171"/>
      <c r="G880" s="171"/>
    </row>
    <row r="881" spans="1:7" ht="12.75">
      <c r="A881" s="171"/>
      <c r="B881" s="171"/>
      <c r="C881" s="171"/>
      <c r="D881" s="171"/>
      <c r="E881" s="171"/>
      <c r="F881" s="171"/>
      <c r="G881" s="171"/>
    </row>
    <row r="882" spans="1:7" ht="12.75">
      <c r="A882" s="171"/>
      <c r="B882" s="171"/>
      <c r="C882" s="171"/>
      <c r="D882" s="171"/>
      <c r="E882" s="171"/>
      <c r="F882" s="171"/>
      <c r="G882" s="171"/>
    </row>
    <row r="883" spans="1:7" ht="12.75">
      <c r="A883" s="171"/>
      <c r="B883" s="171"/>
      <c r="C883" s="171"/>
      <c r="D883" s="171"/>
      <c r="E883" s="171"/>
      <c r="F883" s="171"/>
      <c r="G883" s="171"/>
    </row>
    <row r="884" spans="1:7" ht="12.75">
      <c r="A884" s="171"/>
      <c r="B884" s="171"/>
      <c r="C884" s="171"/>
      <c r="D884" s="171"/>
      <c r="E884" s="171"/>
      <c r="F884" s="171"/>
      <c r="G884" s="171"/>
    </row>
    <row r="885" spans="1:7" ht="12.75">
      <c r="A885" s="171"/>
      <c r="B885" s="171"/>
      <c r="C885" s="171"/>
      <c r="D885" s="171"/>
      <c r="E885" s="171"/>
      <c r="F885" s="171"/>
      <c r="G885" s="171"/>
    </row>
    <row r="886" spans="1:7" ht="12.75">
      <c r="A886" s="171"/>
      <c r="B886" s="171"/>
      <c r="C886" s="171"/>
      <c r="D886" s="171"/>
      <c r="E886" s="171"/>
      <c r="F886" s="171"/>
      <c r="G886" s="171"/>
    </row>
    <row r="887" spans="1:7" ht="12.75">
      <c r="A887" s="171"/>
      <c r="B887" s="171"/>
      <c r="C887" s="171"/>
      <c r="D887" s="171"/>
      <c r="E887" s="171"/>
      <c r="F887" s="171"/>
      <c r="G887" s="171"/>
    </row>
    <row r="888" spans="1:7" ht="12.75">
      <c r="A888" s="171"/>
      <c r="B888" s="171"/>
      <c r="C888" s="171"/>
      <c r="D888" s="171"/>
      <c r="E888" s="171"/>
      <c r="F888" s="171"/>
      <c r="G888" s="171"/>
    </row>
    <row r="889" spans="1:7" ht="12.75">
      <c r="A889" s="171"/>
      <c r="B889" s="171"/>
      <c r="C889" s="171"/>
      <c r="D889" s="171"/>
      <c r="E889" s="171"/>
      <c r="F889" s="171"/>
      <c r="G889" s="171"/>
    </row>
    <row r="890" spans="1:7" ht="12.75">
      <c r="A890" s="171"/>
      <c r="B890" s="171"/>
      <c r="C890" s="171"/>
      <c r="D890" s="171"/>
      <c r="E890" s="171"/>
      <c r="F890" s="171"/>
      <c r="G890" s="171"/>
    </row>
    <row r="891" spans="1:7" ht="12.75">
      <c r="A891" s="171"/>
      <c r="B891" s="171"/>
      <c r="C891" s="171"/>
      <c r="D891" s="171"/>
      <c r="E891" s="171"/>
      <c r="F891" s="171"/>
      <c r="G891" s="171"/>
    </row>
    <row r="892" spans="1:7" ht="12.75">
      <c r="A892" s="171"/>
      <c r="B892" s="171"/>
      <c r="C892" s="171"/>
      <c r="D892" s="171"/>
      <c r="E892" s="171"/>
      <c r="F892" s="171"/>
      <c r="G892" s="171"/>
    </row>
    <row r="893" spans="1:7" ht="12.75">
      <c r="A893" s="171"/>
      <c r="B893" s="171"/>
      <c r="C893" s="171"/>
      <c r="D893" s="171"/>
      <c r="E893" s="171"/>
      <c r="F893" s="171"/>
      <c r="G893" s="171"/>
    </row>
    <row r="894" spans="1:7" ht="12.75">
      <c r="A894" s="171"/>
      <c r="B894" s="171"/>
      <c r="C894" s="171"/>
      <c r="D894" s="171"/>
      <c r="E894" s="171"/>
      <c r="F894" s="171"/>
      <c r="G894" s="171"/>
    </row>
    <row r="895" spans="1:7" ht="12.75">
      <c r="A895" s="171"/>
      <c r="B895" s="171"/>
      <c r="C895" s="171"/>
      <c r="D895" s="171"/>
      <c r="E895" s="171"/>
      <c r="F895" s="171"/>
      <c r="G895" s="171"/>
    </row>
    <row r="896" spans="1:7" ht="12.75">
      <c r="A896" s="171"/>
      <c r="B896" s="171"/>
      <c r="C896" s="171"/>
      <c r="D896" s="171"/>
      <c r="E896" s="171"/>
      <c r="F896" s="171"/>
      <c r="G896" s="171"/>
    </row>
    <row r="897" spans="1:7" ht="12.75">
      <c r="A897" s="171"/>
      <c r="B897" s="171"/>
      <c r="C897" s="171"/>
      <c r="D897" s="171"/>
      <c r="E897" s="171"/>
      <c r="F897" s="171"/>
      <c r="G897" s="171"/>
    </row>
    <row r="898" spans="1:7" ht="12.75">
      <c r="A898" s="171"/>
      <c r="B898" s="171"/>
      <c r="C898" s="171"/>
      <c r="D898" s="171"/>
      <c r="E898" s="171"/>
      <c r="F898" s="171"/>
      <c r="G898" s="171"/>
    </row>
    <row r="899" spans="1:7" ht="12.75">
      <c r="A899" s="171"/>
      <c r="B899" s="171"/>
      <c r="C899" s="171"/>
      <c r="D899" s="171"/>
      <c r="E899" s="171"/>
      <c r="F899" s="171"/>
      <c r="G899" s="171"/>
    </row>
    <row r="900" spans="1:7" ht="12.75">
      <c r="A900" s="171"/>
      <c r="B900" s="171"/>
      <c r="C900" s="171"/>
      <c r="D900" s="171"/>
      <c r="E900" s="171"/>
      <c r="F900" s="171"/>
      <c r="G900" s="171"/>
    </row>
    <row r="901" spans="1:7" ht="12.75">
      <c r="A901" s="171"/>
      <c r="B901" s="171"/>
      <c r="C901" s="171"/>
      <c r="D901" s="171"/>
      <c r="E901" s="171"/>
      <c r="F901" s="171"/>
      <c r="G901" s="171"/>
    </row>
    <row r="902" spans="1:7" ht="12.75">
      <c r="A902" s="171"/>
      <c r="B902" s="171"/>
      <c r="C902" s="171"/>
      <c r="D902" s="171"/>
      <c r="E902" s="171"/>
      <c r="F902" s="171"/>
      <c r="G902" s="171"/>
    </row>
    <row r="903" spans="1:7" ht="12.75">
      <c r="A903" s="171"/>
      <c r="B903" s="171"/>
      <c r="C903" s="171"/>
      <c r="D903" s="171"/>
      <c r="E903" s="171"/>
      <c r="F903" s="171"/>
      <c r="G903" s="171"/>
    </row>
    <row r="904" spans="1:7" ht="12.75">
      <c r="A904" s="171"/>
      <c r="B904" s="171"/>
      <c r="C904" s="171"/>
      <c r="D904" s="171"/>
      <c r="E904" s="171"/>
      <c r="F904" s="171"/>
      <c r="G904" s="171"/>
    </row>
    <row r="905" spans="1:7" ht="12.75">
      <c r="A905" s="171"/>
      <c r="B905" s="171"/>
      <c r="C905" s="171"/>
      <c r="D905" s="171"/>
      <c r="E905" s="171"/>
      <c r="F905" s="171"/>
      <c r="G905" s="171"/>
    </row>
    <row r="906" spans="1:7" ht="12.75">
      <c r="A906" s="171"/>
      <c r="B906" s="171"/>
      <c r="C906" s="171"/>
      <c r="D906" s="171"/>
      <c r="E906" s="171"/>
      <c r="F906" s="171"/>
      <c r="G906" s="171"/>
    </row>
    <row r="907" spans="1:7" ht="12.75">
      <c r="A907" s="171"/>
      <c r="B907" s="171"/>
      <c r="C907" s="171"/>
      <c r="D907" s="171"/>
      <c r="E907" s="171"/>
      <c r="F907" s="171"/>
      <c r="G907" s="171"/>
    </row>
    <row r="908" spans="1:7" ht="12.75">
      <c r="A908" s="171"/>
      <c r="B908" s="171"/>
      <c r="C908" s="171"/>
      <c r="D908" s="171"/>
      <c r="E908" s="171"/>
      <c r="F908" s="171"/>
      <c r="G908" s="171"/>
    </row>
    <row r="909" spans="1:7" ht="12.75">
      <c r="A909" s="171"/>
      <c r="B909" s="171"/>
      <c r="C909" s="171"/>
      <c r="D909" s="171"/>
      <c r="E909" s="171"/>
      <c r="F909" s="171"/>
      <c r="G909" s="171"/>
    </row>
    <row r="910" spans="1:7" ht="12.75">
      <c r="A910" s="171"/>
      <c r="B910" s="171"/>
      <c r="C910" s="171"/>
      <c r="D910" s="171"/>
      <c r="E910" s="171"/>
      <c r="F910" s="171"/>
      <c r="G910" s="171"/>
    </row>
    <row r="911" spans="1:7" ht="12.75">
      <c r="A911" s="171"/>
      <c r="B911" s="171"/>
      <c r="C911" s="171"/>
      <c r="D911" s="171"/>
      <c r="E911" s="171"/>
      <c r="F911" s="171"/>
      <c r="G911" s="171"/>
    </row>
    <row r="912" spans="1:7" ht="12.75">
      <c r="A912" s="171"/>
      <c r="B912" s="171"/>
      <c r="C912" s="171"/>
      <c r="D912" s="171"/>
      <c r="E912" s="171"/>
      <c r="F912" s="171"/>
      <c r="G912" s="171"/>
    </row>
    <row r="913" spans="1:7" ht="12.75">
      <c r="A913" s="171"/>
      <c r="B913" s="171"/>
      <c r="C913" s="171"/>
      <c r="D913" s="171"/>
      <c r="E913" s="171"/>
      <c r="F913" s="171"/>
      <c r="G913" s="171"/>
    </row>
    <row r="914" spans="1:7" ht="12.75">
      <c r="A914" s="171"/>
      <c r="B914" s="171"/>
      <c r="C914" s="171"/>
      <c r="D914" s="171"/>
      <c r="E914" s="171"/>
      <c r="F914" s="171"/>
      <c r="G914" s="171"/>
    </row>
    <row r="915" spans="1:7" ht="12.75">
      <c r="A915" s="171"/>
      <c r="B915" s="171"/>
      <c r="C915" s="171"/>
      <c r="D915" s="171"/>
      <c r="E915" s="171"/>
      <c r="F915" s="171"/>
      <c r="G915" s="171"/>
    </row>
    <row r="916" spans="1:7" ht="12.75">
      <c r="A916" s="171"/>
      <c r="B916" s="171"/>
      <c r="C916" s="171"/>
      <c r="D916" s="171"/>
      <c r="E916" s="171"/>
      <c r="F916" s="171"/>
      <c r="G916" s="171"/>
    </row>
    <row r="917" spans="1:7" ht="12.75">
      <c r="A917" s="171"/>
      <c r="B917" s="171"/>
      <c r="C917" s="171"/>
      <c r="D917" s="171"/>
      <c r="E917" s="171"/>
      <c r="F917" s="171"/>
      <c r="G917" s="171"/>
    </row>
    <row r="918" spans="1:7" ht="12.75">
      <c r="A918" s="171"/>
      <c r="B918" s="171"/>
      <c r="C918" s="171"/>
      <c r="D918" s="171"/>
      <c r="E918" s="171"/>
      <c r="F918" s="171"/>
      <c r="G918" s="171"/>
    </row>
    <row r="919" spans="1:7" ht="12.75">
      <c r="A919" s="171"/>
      <c r="B919" s="171"/>
      <c r="C919" s="171"/>
      <c r="D919" s="171"/>
      <c r="E919" s="171"/>
      <c r="F919" s="171"/>
      <c r="G919" s="171"/>
    </row>
    <row r="920" spans="1:7" ht="12.75">
      <c r="A920" s="171"/>
      <c r="B920" s="171"/>
      <c r="C920" s="171"/>
      <c r="D920" s="171"/>
      <c r="E920" s="171"/>
      <c r="F920" s="171"/>
      <c r="G920" s="171"/>
    </row>
    <row r="921" spans="1:7" ht="12.75">
      <c r="A921" s="171"/>
      <c r="B921" s="171"/>
      <c r="C921" s="171"/>
      <c r="D921" s="171"/>
      <c r="E921" s="171"/>
      <c r="F921" s="171"/>
      <c r="G921" s="171"/>
    </row>
    <row r="922" spans="1:7" ht="12.75">
      <c r="A922" s="171"/>
      <c r="B922" s="171"/>
      <c r="C922" s="171"/>
      <c r="D922" s="171"/>
      <c r="E922" s="171"/>
      <c r="F922" s="171"/>
      <c r="G922" s="171"/>
    </row>
    <row r="923" spans="1:7" ht="12.75">
      <c r="A923" s="171"/>
      <c r="B923" s="171"/>
      <c r="C923" s="171"/>
      <c r="D923" s="171"/>
      <c r="E923" s="171"/>
      <c r="F923" s="171"/>
      <c r="G923" s="171"/>
    </row>
    <row r="924" spans="1:7" ht="12.75">
      <c r="A924" s="171"/>
      <c r="B924" s="171"/>
      <c r="C924" s="171"/>
      <c r="D924" s="171"/>
      <c r="E924" s="171"/>
      <c r="F924" s="171"/>
      <c r="G924" s="171"/>
    </row>
    <row r="925" spans="1:7" ht="12.75">
      <c r="A925" s="171"/>
      <c r="B925" s="171"/>
      <c r="C925" s="171"/>
      <c r="D925" s="171"/>
      <c r="E925" s="171"/>
      <c r="F925" s="171"/>
      <c r="G925" s="171"/>
    </row>
    <row r="926" spans="1:7" ht="12.75">
      <c r="A926" s="171"/>
      <c r="B926" s="171"/>
      <c r="C926" s="171"/>
      <c r="D926" s="171"/>
      <c r="E926" s="171"/>
      <c r="F926" s="171"/>
      <c r="G926" s="171"/>
    </row>
    <row r="927" spans="1:7" ht="12.75">
      <c r="A927" s="171"/>
      <c r="B927" s="171"/>
      <c r="C927" s="171"/>
      <c r="D927" s="171"/>
      <c r="E927" s="171"/>
      <c r="F927" s="171"/>
      <c r="G927" s="171"/>
    </row>
    <row r="928" spans="1:7" ht="12.75">
      <c r="A928" s="171"/>
      <c r="B928" s="171"/>
      <c r="C928" s="171"/>
      <c r="D928" s="171"/>
      <c r="E928" s="171"/>
      <c r="F928" s="171"/>
      <c r="G928" s="171"/>
    </row>
    <row r="929" spans="1:7" ht="12.75">
      <c r="A929" s="171"/>
      <c r="B929" s="171"/>
      <c r="C929" s="171"/>
      <c r="D929" s="171"/>
      <c r="E929" s="171"/>
      <c r="F929" s="171"/>
      <c r="G929" s="171"/>
    </row>
    <row r="930" spans="1:7" ht="12.75">
      <c r="A930" s="171"/>
      <c r="B930" s="171"/>
      <c r="C930" s="171"/>
      <c r="D930" s="171"/>
      <c r="E930" s="171"/>
      <c r="F930" s="171"/>
      <c r="G930" s="171"/>
    </row>
    <row r="931" spans="1:7" ht="12.75">
      <c r="A931" s="171"/>
      <c r="B931" s="171"/>
      <c r="C931" s="171"/>
      <c r="D931" s="171"/>
      <c r="E931" s="171"/>
      <c r="F931" s="171"/>
      <c r="G931" s="171"/>
    </row>
    <row r="932" spans="1:7" ht="12.75">
      <c r="A932" s="171"/>
      <c r="B932" s="171"/>
      <c r="C932" s="171"/>
      <c r="D932" s="171"/>
      <c r="E932" s="171"/>
      <c r="F932" s="171"/>
      <c r="G932" s="171"/>
    </row>
    <row r="933" spans="1:7" ht="12.75">
      <c r="A933" s="171"/>
      <c r="B933" s="171"/>
      <c r="C933" s="171"/>
      <c r="D933" s="171"/>
      <c r="E933" s="171"/>
      <c r="F933" s="171"/>
      <c r="G933" s="171"/>
    </row>
    <row r="934" spans="1:7" ht="12.75">
      <c r="A934" s="171"/>
      <c r="B934" s="171"/>
      <c r="C934" s="171"/>
      <c r="D934" s="171"/>
      <c r="E934" s="171"/>
      <c r="F934" s="171"/>
      <c r="G934" s="171"/>
    </row>
    <row r="935" spans="1:7" ht="12.75">
      <c r="A935" s="171"/>
      <c r="B935" s="171"/>
      <c r="C935" s="171"/>
      <c r="D935" s="171"/>
      <c r="E935" s="171"/>
      <c r="F935" s="171"/>
      <c r="G935" s="171"/>
    </row>
    <row r="936" spans="1:7" ht="12.75">
      <c r="A936" s="171"/>
      <c r="B936" s="171"/>
      <c r="C936" s="171"/>
      <c r="D936" s="171"/>
      <c r="E936" s="171"/>
      <c r="F936" s="171"/>
      <c r="G936" s="171"/>
    </row>
    <row r="937" spans="1:7" ht="12.75">
      <c r="A937" s="171"/>
      <c r="B937" s="171"/>
      <c r="C937" s="171"/>
      <c r="D937" s="171"/>
      <c r="E937" s="171"/>
      <c r="F937" s="171"/>
      <c r="G937" s="171"/>
    </row>
    <row r="938" spans="1:7" ht="12.75">
      <c r="A938" s="171"/>
      <c r="B938" s="171"/>
      <c r="C938" s="171"/>
      <c r="D938" s="171"/>
      <c r="E938" s="171"/>
      <c r="F938" s="171"/>
      <c r="G938" s="171"/>
    </row>
    <row r="939" spans="1:7" ht="12.75">
      <c r="A939" s="171"/>
      <c r="B939" s="171"/>
      <c r="C939" s="171"/>
      <c r="D939" s="171"/>
      <c r="E939" s="171"/>
      <c r="F939" s="171"/>
      <c r="G939" s="171"/>
    </row>
    <row r="940" spans="1:7" ht="12.75">
      <c r="A940" s="171"/>
      <c r="B940" s="171"/>
      <c r="C940" s="171"/>
      <c r="D940" s="171"/>
      <c r="E940" s="171"/>
      <c r="F940" s="171"/>
      <c r="G940" s="171"/>
    </row>
    <row r="941" spans="1:7" ht="12.75">
      <c r="A941" s="171"/>
      <c r="B941" s="171"/>
      <c r="C941" s="171"/>
      <c r="D941" s="171"/>
      <c r="E941" s="171"/>
      <c r="F941" s="171"/>
      <c r="G941" s="171"/>
    </row>
    <row r="942" spans="1:7" ht="12.75">
      <c r="A942" s="171"/>
      <c r="B942" s="171"/>
      <c r="C942" s="171"/>
      <c r="D942" s="171"/>
      <c r="E942" s="171"/>
      <c r="F942" s="171"/>
      <c r="G942" s="171"/>
    </row>
    <row r="943" spans="1:7" ht="12.75">
      <c r="A943" s="171"/>
      <c r="B943" s="171"/>
      <c r="C943" s="171"/>
      <c r="D943" s="171"/>
      <c r="E943" s="171"/>
      <c r="F943" s="171"/>
      <c r="G943" s="171"/>
    </row>
    <row r="944" spans="1:7" ht="12.75">
      <c r="A944" s="171"/>
      <c r="B944" s="171"/>
      <c r="C944" s="171"/>
      <c r="D944" s="171"/>
      <c r="E944" s="171"/>
      <c r="F944" s="171"/>
      <c r="G944" s="171"/>
    </row>
    <row r="945" spans="1:7" ht="12.75">
      <c r="A945" s="171"/>
      <c r="B945" s="171"/>
      <c r="C945" s="171"/>
      <c r="D945" s="171"/>
      <c r="E945" s="171"/>
      <c r="F945" s="171"/>
      <c r="G945" s="171"/>
    </row>
    <row r="946" spans="1:7" ht="12.75">
      <c r="A946" s="171"/>
      <c r="B946" s="171"/>
      <c r="C946" s="171"/>
      <c r="D946" s="171"/>
      <c r="E946" s="171"/>
      <c r="F946" s="171"/>
      <c r="G946" s="171"/>
    </row>
    <row r="947" spans="1:7" ht="12.75">
      <c r="A947" s="171"/>
      <c r="B947" s="171"/>
      <c r="C947" s="171"/>
      <c r="D947" s="171"/>
      <c r="E947" s="171"/>
      <c r="F947" s="171"/>
      <c r="G947" s="171"/>
    </row>
    <row r="948" spans="1:7" ht="12.75">
      <c r="A948" s="171"/>
      <c r="B948" s="171"/>
      <c r="C948" s="171"/>
      <c r="D948" s="171"/>
      <c r="E948" s="171"/>
      <c r="F948" s="171"/>
      <c r="G948" s="171"/>
    </row>
    <row r="949" spans="1:7" ht="12.75">
      <c r="A949" s="171"/>
      <c r="B949" s="171"/>
      <c r="C949" s="171"/>
      <c r="D949" s="171"/>
      <c r="E949" s="171"/>
      <c r="F949" s="171"/>
      <c r="G949" s="171"/>
    </row>
    <row r="950" spans="1:7" ht="12.75">
      <c r="A950" s="171"/>
      <c r="B950" s="171"/>
      <c r="C950" s="171"/>
      <c r="D950" s="171"/>
      <c r="E950" s="171"/>
      <c r="F950" s="171"/>
      <c r="G950" s="171"/>
    </row>
    <row r="951" spans="1:7" ht="12.75">
      <c r="A951" s="171"/>
      <c r="B951" s="171"/>
      <c r="C951" s="171"/>
      <c r="D951" s="171"/>
      <c r="E951" s="171"/>
      <c r="F951" s="171"/>
      <c r="G951" s="171"/>
    </row>
    <row r="952" spans="1:7" ht="12.75">
      <c r="A952" s="171"/>
      <c r="B952" s="171"/>
      <c r="C952" s="171"/>
      <c r="D952" s="171"/>
      <c r="E952" s="171"/>
      <c r="F952" s="171"/>
      <c r="G952" s="171"/>
    </row>
    <row r="953" spans="1:7" ht="12.75">
      <c r="A953" s="171"/>
      <c r="B953" s="171"/>
      <c r="C953" s="171"/>
      <c r="D953" s="171"/>
      <c r="E953" s="171"/>
      <c r="F953" s="171"/>
      <c r="G953" s="171"/>
    </row>
    <row r="954" spans="1:7" ht="12.75">
      <c r="A954" s="171"/>
      <c r="B954" s="171"/>
      <c r="C954" s="171"/>
      <c r="D954" s="171"/>
      <c r="E954" s="171"/>
      <c r="F954" s="171"/>
      <c r="G954" s="171"/>
    </row>
    <row r="955" spans="1:7" ht="12.75">
      <c r="A955" s="171"/>
      <c r="B955" s="171"/>
      <c r="C955" s="171"/>
      <c r="D955" s="171"/>
      <c r="E955" s="171"/>
      <c r="F955" s="171"/>
      <c r="G955" s="171"/>
    </row>
    <row r="956" spans="1:7" ht="12.75">
      <c r="A956" s="171"/>
      <c r="B956" s="171"/>
      <c r="C956" s="171"/>
      <c r="D956" s="171"/>
      <c r="E956" s="171"/>
      <c r="F956" s="171"/>
      <c r="G956" s="171"/>
    </row>
    <row r="957" spans="1:7" ht="12.75">
      <c r="A957" s="171"/>
      <c r="B957" s="171"/>
      <c r="C957" s="171"/>
      <c r="D957" s="171"/>
      <c r="E957" s="171"/>
      <c r="F957" s="171"/>
      <c r="G957" s="171"/>
    </row>
    <row r="958" spans="1:7" ht="12.75">
      <c r="A958" s="171"/>
      <c r="B958" s="171"/>
      <c r="C958" s="171"/>
      <c r="D958" s="171"/>
      <c r="E958" s="171"/>
      <c r="F958" s="171"/>
      <c r="G958" s="171"/>
    </row>
    <row r="959" spans="1:7" ht="12.75">
      <c r="A959" s="171"/>
      <c r="B959" s="171"/>
      <c r="C959" s="171"/>
      <c r="D959" s="171"/>
      <c r="E959" s="171"/>
      <c r="F959" s="171"/>
      <c r="G959" s="171"/>
    </row>
    <row r="960" spans="1:7" ht="12.75">
      <c r="A960" s="171"/>
      <c r="B960" s="171"/>
      <c r="C960" s="171"/>
      <c r="D960" s="171"/>
      <c r="E960" s="171"/>
      <c r="F960" s="171"/>
      <c r="G960" s="171"/>
    </row>
    <row r="961" spans="1:7" ht="12.75">
      <c r="A961" s="171"/>
      <c r="B961" s="171"/>
      <c r="C961" s="171"/>
      <c r="D961" s="171"/>
      <c r="E961" s="171"/>
      <c r="F961" s="171"/>
      <c r="G961" s="171"/>
    </row>
    <row r="962" spans="1:7" ht="12.75">
      <c r="A962" s="171"/>
      <c r="B962" s="171"/>
      <c r="C962" s="171"/>
      <c r="D962" s="171"/>
      <c r="E962" s="171"/>
      <c r="F962" s="171"/>
      <c r="G962" s="171"/>
    </row>
    <row r="963" spans="1:7" ht="12.75">
      <c r="A963" s="171"/>
      <c r="B963" s="171"/>
      <c r="C963" s="171"/>
      <c r="D963" s="171"/>
      <c r="E963" s="171"/>
      <c r="F963" s="171"/>
      <c r="G963" s="171"/>
    </row>
    <row r="964" spans="1:7" ht="12.75">
      <c r="A964" s="171"/>
      <c r="B964" s="171"/>
      <c r="C964" s="171"/>
      <c r="D964" s="171"/>
      <c r="E964" s="171"/>
      <c r="F964" s="171"/>
      <c r="G964" s="171"/>
    </row>
    <row r="965" spans="1:7" ht="12.75">
      <c r="A965" s="171"/>
      <c r="B965" s="171"/>
      <c r="C965" s="171"/>
      <c r="D965" s="171"/>
      <c r="E965" s="171"/>
      <c r="F965" s="171"/>
      <c r="G965" s="171"/>
    </row>
    <row r="966" spans="1:7" ht="12.75">
      <c r="A966" s="171"/>
      <c r="B966" s="171"/>
      <c r="C966" s="171"/>
      <c r="D966" s="171"/>
      <c r="E966" s="171"/>
      <c r="F966" s="171"/>
      <c r="G966" s="171"/>
    </row>
    <row r="967" spans="1:7" ht="12.75">
      <c r="A967" s="171"/>
      <c r="B967" s="171"/>
      <c r="C967" s="171"/>
      <c r="D967" s="171"/>
      <c r="E967" s="171"/>
      <c r="F967" s="171"/>
      <c r="G967" s="171"/>
    </row>
  </sheetData>
  <printOptions/>
  <pageMargins left="0.75" right="0.75" top="1" bottom="1" header="0.5" footer="0.5"/>
  <pageSetup horizontalDpi="300" verticalDpi="300" orientation="portrait" paperSize="9" scale="6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2006-06-29T13:49:37Z</cp:lastPrinted>
  <dcterms:created xsi:type="dcterms:W3CDTF">2000-11-07T08:41:02Z</dcterms:created>
  <dcterms:modified xsi:type="dcterms:W3CDTF">2006-07-17T10:15:25Z</dcterms:modified>
  <cp:category/>
  <cp:version/>
  <cp:contentType/>
  <cp:contentStatus/>
</cp:coreProperties>
</file>